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<sst xmlns="http://schemas.openxmlformats.org/spreadsheetml/2006/main" count="334" uniqueCount="94">
  <si>
    <t>Aktuális Készlet Információ</t>
  </si>
  <si>
    <t>Termék</t>
  </si>
  <si>
    <t>Termék EAN Kódja</t>
  </si>
  <si>
    <t>Nettó tömeg (g)</t>
  </si>
  <si>
    <t>Min. rendelhető mennyiség</t>
  </si>
  <si>
    <t>Nettó ár</t>
  </si>
  <si>
    <t>Termék per karton db</t>
  </si>
  <si>
    <t>Ajánlott fogyasztói ár</t>
  </si>
  <si>
    <t>Rendelt mennyiség</t>
  </si>
  <si>
    <t>Nettó összeg</t>
  </si>
  <si>
    <t>Bruttó végösszeg</t>
  </si>
  <si>
    <t>Szállítási feltételek</t>
  </si>
  <si>
    <t>Szállítási feltételek &gt;&gt;&gt; N oszlop</t>
  </si>
  <si>
    <t>Szerkeszthető cella</t>
  </si>
  <si>
    <t>Minimális rendelési mennyiség: bruttó 50e ft</t>
  </si>
  <si>
    <t>Szállítási díj: Magyarország területén belül ingyenes.</t>
  </si>
  <si>
    <t>Granola Bonbon</t>
  </si>
  <si>
    <t>ÁFA 27%</t>
  </si>
  <si>
    <t>Nettó Részösszeg</t>
  </si>
  <si>
    <t>Bruttó Részösszeg</t>
  </si>
  <si>
    <t>Rendelés menete</t>
  </si>
  <si>
    <t>1. Írja be a rendelni kívánt mennyiségeket.</t>
  </si>
  <si>
    <t>Szeptember - Január között Rendelhető</t>
  </si>
  <si>
    <t>Granola bonbon - Brownie</t>
  </si>
  <si>
    <t>1 db</t>
  </si>
  <si>
    <t>2. Győződjön meg róla, hogy a rendelés értéke eléri a bruttó 50 ezer forintot.</t>
  </si>
  <si>
    <t>4. Rendelését 1-2 munkanapon belül visszaigazoljuk és 3-5 munkanapon belül teljesítjük.</t>
  </si>
  <si>
    <t>Granola Bar</t>
  </si>
  <si>
    <t>ÁFA 18%</t>
  </si>
  <si>
    <t>Rendelhető</t>
  </si>
  <si>
    <t>Almond &amp; Tonka</t>
  </si>
  <si>
    <t>16 db</t>
  </si>
  <si>
    <t xml:space="preserve">Lemon &amp; Chia </t>
  </si>
  <si>
    <t>Kakaó &amp; Törökmogyoró</t>
  </si>
  <si>
    <t>Karamellizált Pekándiós</t>
  </si>
  <si>
    <t>Granola Protein Bar</t>
  </si>
  <si>
    <t>Peanut Brownie</t>
  </si>
  <si>
    <t>Peanut Caramela</t>
  </si>
  <si>
    <t>Granola 60g</t>
  </si>
  <si>
    <t>Pekándiós Granola</t>
  </si>
  <si>
    <t>10 db</t>
  </si>
  <si>
    <t>Granella Granola</t>
  </si>
  <si>
    <t>Csokoládés Granola</t>
  </si>
  <si>
    <t>Mézeskalácsos Granola</t>
  </si>
  <si>
    <t>Cocoberry Granola</t>
  </si>
  <si>
    <t>Csokoládés Kávé Granola</t>
  </si>
  <si>
    <t>Choconutty Protein Granola</t>
  </si>
  <si>
    <t>Granola 275g</t>
  </si>
  <si>
    <t>Granola Gasztro 1kg</t>
  </si>
  <si>
    <t xml:space="preserve">Protein Granola Peanut Cacao </t>
  </si>
  <si>
    <t>Granola Light 60g</t>
  </si>
  <si>
    <t>ÚJ!</t>
  </si>
  <si>
    <t>Berry Chia Granola Light</t>
  </si>
  <si>
    <t>Berry Brownie Granola Light</t>
  </si>
  <si>
    <t>Coco Choco Granola Light</t>
  </si>
  <si>
    <t>Granola Light 300g</t>
  </si>
  <si>
    <t>Granola Light 1kg</t>
  </si>
  <si>
    <t>Szuperkása 60g</t>
  </si>
  <si>
    <t>Berry Mix Szuperkása</t>
  </si>
  <si>
    <t>Proteinkása Lemon</t>
  </si>
  <si>
    <t>Chocolove Szuperkása</t>
  </si>
  <si>
    <t>Coco Loco Szuperkása</t>
  </si>
  <si>
    <t>Apple Pie Szuperkása</t>
  </si>
  <si>
    <t>White choco Szuperkása</t>
  </si>
  <si>
    <t>Amaretti Proteinkása</t>
  </si>
  <si>
    <t>Peanut &amp; Cacao Proteinkása</t>
  </si>
  <si>
    <t>Szuperkása 400g</t>
  </si>
  <si>
    <t>Amaretti Café Proteinkása</t>
  </si>
  <si>
    <t>Choconutty Proteinkása</t>
  </si>
  <si>
    <t>Szuperkása Gasztro 1kg</t>
  </si>
  <si>
    <t>Csokivarázs Szuperkása</t>
  </si>
  <si>
    <t>Zabpehely tasakban</t>
  </si>
  <si>
    <t>Gluténmentes zabpehely nagyszemű</t>
  </si>
  <si>
    <t>Gluténmentes zabpehely finomszemű</t>
  </si>
  <si>
    <t>Gluténmentes Darált Kása Zab</t>
  </si>
  <si>
    <t>Zabpehely Zsákban</t>
  </si>
  <si>
    <t>Alapanyagok tasakban</t>
  </si>
  <si>
    <t>Liofilizált eper szeletek</t>
  </si>
  <si>
    <t>Liofilizált eperkocka</t>
  </si>
  <si>
    <t>Liofilizált málna egész</t>
  </si>
  <si>
    <t>Liofilizált málnakocka</t>
  </si>
  <si>
    <t>Liofilizált kékáfonya</t>
  </si>
  <si>
    <t>Chia mag</t>
  </si>
  <si>
    <t>Aszalt vörösáfonya</t>
  </si>
  <si>
    <t>Kesudió</t>
  </si>
  <si>
    <t>Kókusz chips</t>
  </si>
  <si>
    <t>Mandula pálcika</t>
  </si>
  <si>
    <t>Őrölt lenmag</t>
  </si>
  <si>
    <t>Pekándió darabok</t>
  </si>
  <si>
    <t>Alapanyagok ömlesztve</t>
  </si>
  <si>
    <t>Kesudió darabok</t>
  </si>
  <si>
    <t>Datolya</t>
  </si>
  <si>
    <t>Földimandula liszt</t>
  </si>
  <si>
    <t>Lenmag liszt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</si>
</sst>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Ft ]#,##0"/>
  </numFmts>
  <fonts count="7">
    <font>
      <sz val="10.0"/>
      <color rgb="FF000000"/>
      <name val="Arial"/>
      <scheme val="minor"/>
    </font>
    <font>
      <b/>
      <color theme="1"/>
      <name val="Calibri"/>
    </font>
    <font>
      <color theme="1"/>
      <name val="Calibri"/>
    </font>
    <font>
      <color rgb="FF000000"/>
      <name val="Calibri"/>
    </font>
    <font/>
    <font>
      <u/>
      <color rgb="FF0000FF"/>
      <name val="Calibri"/>
    </font>
    <font>
      <u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2" fontId="1" numFmtId="0" xfId="0" applyAlignment="1" applyBorder="1" applyFill="1" applyFont="1">
      <alignment horizontal="center" readingOrder="0" shrinkToFit="0" wrapText="1"/>
    </xf>
    <xf borderId="1" fillId="2" fontId="1" numFmtId="3" xfId="0" applyAlignment="1" applyBorder="1" applyFont="1" applyNumberFormat="1">
      <alignment horizontal="center" readingOrder="0" shrinkToFit="0" wrapText="1"/>
    </xf>
    <xf borderId="2" fillId="0" fontId="1" numFmtId="164" xfId="0" applyAlignment="1" applyBorder="1" applyFont="1" applyNumberFormat="1">
      <alignment vertical="bottom"/>
    </xf>
    <xf borderId="3" fillId="0" fontId="1" numFmtId="164" xfId="0" applyAlignment="1" applyBorder="1" applyFont="1" applyNumberFormat="1">
      <alignment vertical="bottom"/>
    </xf>
    <xf borderId="0" fillId="0" fontId="2" numFmtId="0" xfId="0" applyFont="1"/>
    <xf borderId="4" fillId="0" fontId="2" numFmtId="0" xfId="0" applyAlignment="1" applyBorder="1" applyFont="1">
      <alignment horizontal="left" shrinkToFit="0" wrapText="1"/>
    </xf>
    <xf borderId="4" fillId="0" fontId="2" numFmtId="0" xfId="0" applyAlignment="1" applyBorder="1" applyFont="1">
      <alignment horizontal="left" readingOrder="0" shrinkToFit="0" wrapText="1"/>
    </xf>
    <xf borderId="4" fillId="0" fontId="2" numFmtId="0" xfId="0" applyAlignment="1" applyBorder="1" applyFont="1">
      <alignment horizontal="center" readingOrder="0"/>
    </xf>
    <xf borderId="4" fillId="0" fontId="2" numFmtId="3" xfId="0" applyAlignment="1" applyBorder="1" applyFont="1" applyNumberFormat="1">
      <alignment horizontal="center" readingOrder="0"/>
    </xf>
    <xf borderId="4" fillId="0" fontId="2" numFmtId="0" xfId="0" applyAlignment="1" applyBorder="1" applyFont="1">
      <alignment horizontal="left" readingOrder="0" shrinkToFit="0" wrapText="0"/>
    </xf>
    <xf borderId="4" fillId="0" fontId="2" numFmtId="3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/>
    </xf>
    <xf borderId="4" fillId="3" fontId="2" numFmtId="3" xfId="0" applyAlignment="1" applyBorder="1" applyFill="1" applyFont="1" applyNumberFormat="1">
      <alignment horizontal="center" readingOrder="0"/>
    </xf>
    <xf borderId="0" fillId="0" fontId="2" numFmtId="0" xfId="0" applyAlignment="1" applyFont="1">
      <alignment readingOrder="0"/>
    </xf>
    <xf borderId="5" fillId="0" fontId="3" numFmtId="164" xfId="0" applyAlignment="1" applyBorder="1" applyFont="1" applyNumberFormat="1">
      <alignment vertical="bottom"/>
    </xf>
    <xf borderId="6" fillId="0" fontId="3" numFmtId="164" xfId="0" applyAlignment="1" applyBorder="1" applyFont="1" applyNumberFormat="1">
      <alignment vertical="bottom"/>
    </xf>
    <xf borderId="7" fillId="0" fontId="2" numFmtId="0" xfId="0" applyAlignment="1" applyBorder="1" applyFont="1">
      <alignment horizontal="left" shrinkToFit="0" wrapText="1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/>
    </xf>
    <xf borderId="7" fillId="0" fontId="2" numFmtId="3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8" fillId="2" fontId="1" numFmtId="0" xfId="0" applyAlignment="1" applyBorder="1" applyFont="1">
      <alignment horizontal="left" readingOrder="0" shrinkToFit="0" wrapText="1"/>
    </xf>
    <xf borderId="8" fillId="2" fontId="1" numFmtId="0" xfId="0" applyAlignment="1" applyBorder="1" applyFont="1">
      <alignment horizontal="left"/>
    </xf>
    <xf borderId="8" fillId="2" fontId="1" numFmtId="0" xfId="0" applyAlignment="1" applyBorder="1" applyFont="1">
      <alignment horizontal="center" readingOrder="0"/>
    </xf>
    <xf borderId="9" fillId="2" fontId="1" numFmtId="0" xfId="0" applyAlignment="1" applyBorder="1" applyFont="1">
      <alignment horizontal="center"/>
    </xf>
    <xf borderId="6" fillId="0" fontId="4" numFmtId="0" xfId="0" applyBorder="1" applyFont="1"/>
    <xf borderId="10" fillId="2" fontId="1" numFmtId="3" xfId="0" applyAlignment="1" applyBorder="1" applyFont="1" applyNumberFormat="1">
      <alignment horizontal="center" readingOrder="0"/>
    </xf>
    <xf borderId="9" fillId="0" fontId="1" numFmtId="164" xfId="0" applyAlignment="1" applyBorder="1" applyFont="1" applyNumberFormat="1">
      <alignment vertical="bottom"/>
    </xf>
    <xf borderId="6" fillId="0" fontId="1" numFmtId="164" xfId="0" applyAlignment="1" applyBorder="1" applyFont="1" applyNumberFormat="1">
      <alignment vertical="bottom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" fillId="2" fontId="1" numFmtId="3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left" readingOrder="0" shrinkToFit="0" wrapText="1"/>
    </xf>
    <xf borderId="4" fillId="0" fontId="5" numFmtId="0" xfId="0" applyAlignment="1" applyBorder="1" applyFont="1">
      <alignment horizontal="left" readingOrder="0"/>
    </xf>
    <xf borderId="4" fillId="3" fontId="2" numFmtId="3" xfId="0" applyAlignment="1" applyBorder="1" applyFont="1" applyNumberFormat="1">
      <alignment horizontal="center"/>
    </xf>
    <xf borderId="9" fillId="0" fontId="2" numFmtId="164" xfId="0" applyAlignment="1" applyBorder="1" applyFont="1" applyNumberFormat="1">
      <alignment vertical="bottom"/>
    </xf>
    <xf borderId="6" fillId="0" fontId="2" numFmtId="164" xfId="0" applyAlignment="1" applyBorder="1" applyFont="1" applyNumberFormat="1">
      <alignment vertical="bottom"/>
    </xf>
    <xf borderId="14" fillId="0" fontId="2" numFmtId="164" xfId="0" applyAlignment="1" applyBorder="1" applyFont="1" applyNumberFormat="1">
      <alignment vertical="bottom"/>
    </xf>
    <xf borderId="13" fillId="0" fontId="2" numFmtId="164" xfId="0" applyAlignment="1" applyBorder="1" applyFont="1" applyNumberFormat="1">
      <alignment vertical="bottom"/>
    </xf>
    <xf borderId="1" fillId="0" fontId="6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center" readingOrder="0"/>
    </xf>
    <xf borderId="1" fillId="0" fontId="2" numFmtId="3" xfId="0" applyAlignment="1" applyBorder="1" applyFont="1" applyNumberFormat="1">
      <alignment horizontal="center" readingOrder="0"/>
    </xf>
    <xf borderId="1" fillId="3" fontId="2" numFmtId="3" xfId="0" applyAlignment="1" applyBorder="1" applyFont="1" applyNumberFormat="1">
      <alignment horizontal="center"/>
    </xf>
    <xf borderId="15" fillId="0" fontId="2" numFmtId="0" xfId="0" applyAlignment="1" applyBorder="1" applyFont="1">
      <alignment horizontal="center"/>
    </xf>
    <xf borderId="15" fillId="0" fontId="2" numFmtId="3" xfId="0" applyAlignment="1" applyBorder="1" applyFont="1" applyNumberFormat="1">
      <alignment horizontal="center"/>
    </xf>
    <xf borderId="9" fillId="2" fontId="1" numFmtId="0" xfId="0" applyAlignment="1" applyBorder="1" applyFont="1">
      <alignment horizontal="center" readingOrder="0"/>
    </xf>
    <xf borderId="16" fillId="2" fontId="1" numFmtId="0" xfId="0" applyAlignment="1" applyBorder="1" applyFont="1">
      <alignment horizontal="center"/>
    </xf>
    <xf borderId="15" fillId="0" fontId="4" numFmtId="0" xfId="0" applyBorder="1" applyFont="1"/>
    <xf borderId="3" fillId="0" fontId="4" numFmtId="0" xfId="0" applyBorder="1" applyFont="1"/>
    <xf borderId="10" fillId="0" fontId="2" numFmtId="0" xfId="0" applyAlignment="1" applyBorder="1" applyFont="1">
      <alignment horizontal="center" readingOrder="0"/>
    </xf>
    <xf borderId="10" fillId="0" fontId="2" numFmtId="3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left" readingOrder="0"/>
    </xf>
    <xf borderId="10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3" fontId="2" numFmtId="3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readingOrder="0"/>
    </xf>
    <xf borderId="1" fillId="0" fontId="2" numFmtId="3" xfId="0" applyAlignment="1" applyBorder="1" applyFont="1" applyNumberFormat="1">
      <alignment horizontal="center"/>
    </xf>
    <xf borderId="4" fillId="0" fontId="2" numFmtId="0" xfId="0" applyAlignment="1" applyBorder="1" applyFont="1">
      <alignment horizontal="left" readingOrder="0"/>
    </xf>
    <xf borderId="15" fillId="0" fontId="2" numFmtId="0" xfId="0" applyAlignment="1" applyBorder="1" applyFont="1">
      <alignment horizontal="left" shrinkToFit="0" wrapText="1"/>
    </xf>
    <xf borderId="15" fillId="0" fontId="2" numFmtId="0" xfId="0" applyAlignment="1" applyBorder="1" applyFont="1">
      <alignment horizontal="left"/>
    </xf>
    <xf borderId="4" fillId="2" fontId="1" numFmtId="0" xfId="0" applyAlignment="1" applyBorder="1" applyFont="1">
      <alignment horizontal="left" readingOrder="0" shrinkToFit="0" wrapText="1"/>
    </xf>
    <xf borderId="4" fillId="2" fontId="1" numFmtId="0" xfId="0" applyAlignment="1" applyBorder="1" applyFont="1">
      <alignment horizontal="left"/>
    </xf>
    <xf borderId="4" fillId="2" fontId="1" numFmtId="0" xfId="0" applyAlignment="1" applyBorder="1" applyFont="1">
      <alignment horizontal="center" readingOrder="0"/>
    </xf>
    <xf borderId="16" fillId="2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 readingOrder="0"/>
    </xf>
    <xf borderId="9" fillId="2" fontId="1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3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viblance.com/shop/lemon-zabkasa-proteinkasa/" TargetMode="External"/><Relationship Id="rId22" Type="http://schemas.openxmlformats.org/officeDocument/2006/relationships/hyperlink" Target="https://www.viblance.com/shop/coco-loco-zabkasa-szuperkasa/" TargetMode="External"/><Relationship Id="rId21" Type="http://schemas.openxmlformats.org/officeDocument/2006/relationships/hyperlink" Target="https://www.viblance.com/shop/csokivarazs-zabkasa-szuperkasa/" TargetMode="External"/><Relationship Id="rId24" Type="http://schemas.openxmlformats.org/officeDocument/2006/relationships/hyperlink" Target="https://www.viblance.com/shop/amaretti-cafe-zabkasa-proteinkasa/" TargetMode="External"/><Relationship Id="rId23" Type="http://schemas.openxmlformats.org/officeDocument/2006/relationships/hyperlink" Target="https://www.viblance.com/shop/apple-pie-zabkasa-szuperkasa/" TargetMode="External"/><Relationship Id="rId1" Type="http://schemas.openxmlformats.org/officeDocument/2006/relationships/hyperlink" Target="https://www.viblance.com/shop/brownie-granola-bonbon/" TargetMode="External"/><Relationship Id="rId2" Type="http://schemas.openxmlformats.org/officeDocument/2006/relationships/hyperlink" Target="https://www.viblance.com/shop/mandula-tonka-granola-szelet/" TargetMode="External"/><Relationship Id="rId3" Type="http://schemas.openxmlformats.org/officeDocument/2006/relationships/hyperlink" Target="https://www.viblance.com/shop/citrom-chia-granola-szelet/" TargetMode="External"/><Relationship Id="rId4" Type="http://schemas.openxmlformats.org/officeDocument/2006/relationships/hyperlink" Target="https://www.viblance.com/shop/kakao-torokmogyoro-granola-szelet/" TargetMode="External"/><Relationship Id="rId9" Type="http://schemas.openxmlformats.org/officeDocument/2006/relationships/hyperlink" Target="https://www.viblance.com/shop/granella-mogyorokremes-granola/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www.viblance.com/shop/choconutty-zabkasa-proteinkasa/" TargetMode="External"/><Relationship Id="rId5" Type="http://schemas.openxmlformats.org/officeDocument/2006/relationships/hyperlink" Target="https://www.viblance.com/shop/viblance-pekandio-granola-szelet/" TargetMode="External"/><Relationship Id="rId6" Type="http://schemas.openxmlformats.org/officeDocument/2006/relationships/hyperlink" Target="https://www.viblance.com/shop/peanut-brownie-protein-granola-szelet/" TargetMode="External"/><Relationship Id="rId7" Type="http://schemas.openxmlformats.org/officeDocument/2006/relationships/hyperlink" Target="https://www.viblance.com/shop/peanut-caramela-protein-granola-szelet/" TargetMode="External"/><Relationship Id="rId8" Type="http://schemas.openxmlformats.org/officeDocument/2006/relationships/hyperlink" Target="https://www.viblance.com/shop/pekandios-granola/" TargetMode="External"/><Relationship Id="rId11" Type="http://schemas.openxmlformats.org/officeDocument/2006/relationships/hyperlink" Target="https://www.viblance.com/shop/mezeskalacsos-granola/" TargetMode="External"/><Relationship Id="rId10" Type="http://schemas.openxmlformats.org/officeDocument/2006/relationships/hyperlink" Target="https://www.viblance.com/shop/csokolades-granola/" TargetMode="External"/><Relationship Id="rId13" Type="http://schemas.openxmlformats.org/officeDocument/2006/relationships/hyperlink" Target="https://www.viblance.com/shop/csokolades-kave-granola/" TargetMode="External"/><Relationship Id="rId12" Type="http://schemas.openxmlformats.org/officeDocument/2006/relationships/hyperlink" Target="https://www.viblance.com/shop/cocoberry-granola/" TargetMode="External"/><Relationship Id="rId15" Type="http://schemas.openxmlformats.org/officeDocument/2006/relationships/hyperlink" Target="https://www.viblance.com/shop/malna-chia-granola-light/" TargetMode="External"/><Relationship Id="rId14" Type="http://schemas.openxmlformats.org/officeDocument/2006/relationships/hyperlink" Target="https://www.viblance.com/shop/choconutty-protein-granola-hu/" TargetMode="External"/><Relationship Id="rId17" Type="http://schemas.openxmlformats.org/officeDocument/2006/relationships/hyperlink" Target="https://www.viblance.com/shop/coco-choco-ropogos-muzli/" TargetMode="External"/><Relationship Id="rId16" Type="http://schemas.openxmlformats.org/officeDocument/2006/relationships/hyperlink" Target="https://www.viblance.com/shop/eper-kakao-ropogos-muzli/" TargetMode="External"/><Relationship Id="rId19" Type="http://schemas.openxmlformats.org/officeDocument/2006/relationships/hyperlink" Target="https://www.viblance.com/shop/berry-mix-zabkasa-szuperkasa/" TargetMode="External"/><Relationship Id="rId18" Type="http://schemas.openxmlformats.org/officeDocument/2006/relationships/hyperlink" Target="https://www.viblance.com/shop/white-choco-zabkasa-szuperka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1.5"/>
    <col customWidth="1" min="2" max="2" width="19.75"/>
    <col customWidth="1" min="3" max="3" width="28.0"/>
    <col customWidth="1" min="4" max="4" width="15.0"/>
    <col customWidth="1" min="5" max="5" width="10.13"/>
    <col customWidth="1" min="6" max="6" width="13.38"/>
    <col customWidth="1" min="7" max="12" width="15.0"/>
    <col customWidth="1" min="13" max="13" width="5.25"/>
    <col customWidth="1" min="14" max="14" width="42.13"/>
    <col customWidth="1" min="15" max="15" width="20.38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1"/>
      <c r="N1" s="4" t="s">
        <v>11</v>
      </c>
      <c r="O1" s="5"/>
    </row>
    <row r="2">
      <c r="A2" s="6"/>
      <c r="B2" s="7"/>
      <c r="C2" s="8" t="s">
        <v>12</v>
      </c>
      <c r="D2" s="9" t="str">
        <f>IF(L2&lt;49999, "Még bruttó", "")</f>
        <v>Még bruttó</v>
      </c>
      <c r="E2" s="10">
        <f>If(L2&lt;49999, ABS(L2-50000), "")</f>
        <v>50000</v>
      </c>
      <c r="F2" s="11" t="str">
        <f>IF(L2&lt;49999, "Ft értékű termék szükséges a minimális rendelési értékhez.", "A megrendelés leadható: orders@viblance.com")</f>
        <v>Ft értékű termék szükséges a minimális rendelési értékhez.</v>
      </c>
      <c r="G2" s="12"/>
      <c r="H2" s="13"/>
      <c r="I2" s="12"/>
      <c r="J2" s="14" t="s">
        <v>13</v>
      </c>
      <c r="K2" s="10">
        <f>SUM(K5,K9,K16, K21,K31,K41,K69,K80,K91,K51,K57,K63,K102,K114,K108,K129,)</f>
        <v>0</v>
      </c>
      <c r="L2" s="10">
        <f>SUM(L5, L9,L16, L21,L31,L41,L69,L80,L91,L51,L57,L63,L102,L114,L108 ,L129)</f>
        <v>0</v>
      </c>
      <c r="M2" s="15"/>
      <c r="N2" s="16" t="s">
        <v>14</v>
      </c>
      <c r="O2" s="17"/>
    </row>
    <row r="3">
      <c r="A3" s="6"/>
      <c r="B3" s="18"/>
      <c r="C3" s="19"/>
      <c r="D3" s="20"/>
      <c r="E3" s="20"/>
      <c r="F3" s="20"/>
      <c r="G3" s="21"/>
      <c r="H3" s="20"/>
      <c r="I3" s="21"/>
      <c r="J3" s="21"/>
      <c r="K3" s="21"/>
      <c r="L3" s="21"/>
      <c r="M3" s="6"/>
      <c r="N3" s="16" t="s">
        <v>15</v>
      </c>
      <c r="O3" s="17"/>
    </row>
    <row r="4">
      <c r="A4" s="22"/>
      <c r="B4" s="23" t="s">
        <v>16</v>
      </c>
      <c r="C4" s="24"/>
      <c r="D4" s="25" t="s">
        <v>17</v>
      </c>
      <c r="E4" s="26"/>
      <c r="J4" s="27"/>
      <c r="K4" s="28" t="s">
        <v>18</v>
      </c>
      <c r="L4" s="28" t="s">
        <v>19</v>
      </c>
      <c r="M4" s="22"/>
      <c r="N4" s="29" t="s">
        <v>20</v>
      </c>
      <c r="O4" s="30"/>
    </row>
    <row r="5">
      <c r="A5" s="22"/>
      <c r="B5" s="31"/>
      <c r="C5" s="31"/>
      <c r="D5" s="31"/>
      <c r="E5" s="32"/>
      <c r="F5" s="33"/>
      <c r="G5" s="33"/>
      <c r="H5" s="33"/>
      <c r="I5" s="33"/>
      <c r="J5" s="34"/>
      <c r="K5" s="35">
        <f t="shared" ref="K5:L5" si="1">SUM(K6)</f>
        <v>0</v>
      </c>
      <c r="L5" s="35">
        <f t="shared" si="1"/>
        <v>0</v>
      </c>
      <c r="M5" s="22"/>
      <c r="N5" s="16" t="s">
        <v>21</v>
      </c>
      <c r="O5" s="17"/>
    </row>
    <row r="6">
      <c r="A6" s="15"/>
      <c r="B6" s="36" t="s">
        <v>22</v>
      </c>
      <c r="C6" s="37" t="s">
        <v>23</v>
      </c>
      <c r="D6" s="9">
        <v>5.999566101854E12</v>
      </c>
      <c r="E6" s="9">
        <v>300.0</v>
      </c>
      <c r="F6" s="9" t="s">
        <v>24</v>
      </c>
      <c r="G6" s="10">
        <v>2460.0</v>
      </c>
      <c r="H6" s="9">
        <v>12.0</v>
      </c>
      <c r="I6" s="10">
        <v>4290.0</v>
      </c>
      <c r="J6" s="38"/>
      <c r="K6" s="10">
        <f>J6*G6</f>
        <v>0</v>
      </c>
      <c r="L6" s="10">
        <f>K6*1.27</f>
        <v>0</v>
      </c>
      <c r="M6" s="15"/>
      <c r="N6" s="39" t="s">
        <v>25</v>
      </c>
      <c r="O6" s="40"/>
    </row>
    <row r="7">
      <c r="A7" s="6"/>
      <c r="B7" s="18"/>
      <c r="C7" s="19"/>
      <c r="D7" s="20"/>
      <c r="E7" s="20"/>
      <c r="F7" s="20"/>
      <c r="G7" s="21"/>
      <c r="H7" s="20"/>
      <c r="I7" s="21"/>
      <c r="J7" s="21"/>
      <c r="K7" s="21"/>
      <c r="L7" s="21"/>
      <c r="M7" s="6"/>
      <c r="N7" s="41" t="s">
        <v>26</v>
      </c>
      <c r="O7" s="42"/>
    </row>
    <row r="8">
      <c r="A8" s="22"/>
      <c r="B8" s="23" t="s">
        <v>27</v>
      </c>
      <c r="C8" s="24"/>
      <c r="D8" s="25" t="s">
        <v>28</v>
      </c>
      <c r="E8" s="26"/>
      <c r="J8" s="27"/>
      <c r="K8" s="28" t="s">
        <v>18</v>
      </c>
      <c r="L8" s="28" t="s">
        <v>19</v>
      </c>
      <c r="M8" s="22"/>
      <c r="N8" s="22"/>
      <c r="O8" s="22"/>
    </row>
    <row r="9">
      <c r="A9" s="22"/>
      <c r="B9" s="31"/>
      <c r="C9" s="31"/>
      <c r="D9" s="31"/>
      <c r="E9" s="32"/>
      <c r="F9" s="33"/>
      <c r="G9" s="33"/>
      <c r="H9" s="33"/>
      <c r="I9" s="33"/>
      <c r="J9" s="34"/>
      <c r="K9" s="35">
        <f t="shared" ref="K9:L9" si="2">SUM(K10:K13)</f>
        <v>0</v>
      </c>
      <c r="L9" s="35">
        <f t="shared" si="2"/>
        <v>0</v>
      </c>
      <c r="M9" s="22"/>
    </row>
    <row r="10">
      <c r="A10" s="15"/>
      <c r="B10" s="36" t="s">
        <v>29</v>
      </c>
      <c r="C10" s="43" t="s">
        <v>30</v>
      </c>
      <c r="D10" s="44">
        <v>5.999566101229E12</v>
      </c>
      <c r="E10" s="44">
        <v>55.0</v>
      </c>
      <c r="F10" s="44" t="s">
        <v>31</v>
      </c>
      <c r="G10" s="45">
        <v>456.0</v>
      </c>
      <c r="H10" s="44">
        <v>16.0</v>
      </c>
      <c r="I10" s="45">
        <v>799.0</v>
      </c>
      <c r="J10" s="46"/>
      <c r="K10" s="45">
        <f t="shared" ref="K10:K13" si="3">J10*G10</f>
        <v>0</v>
      </c>
      <c r="L10" s="45">
        <f t="shared" ref="L10:L13" si="4">K10*1.18</f>
        <v>0</v>
      </c>
      <c r="M10" s="15"/>
    </row>
    <row r="11">
      <c r="A11" s="15"/>
      <c r="B11" s="36" t="s">
        <v>29</v>
      </c>
      <c r="C11" s="43" t="s">
        <v>32</v>
      </c>
      <c r="D11" s="44">
        <v>5.999566101212E12</v>
      </c>
      <c r="E11" s="44">
        <v>55.0</v>
      </c>
      <c r="F11" s="44" t="s">
        <v>31</v>
      </c>
      <c r="G11" s="45">
        <v>456.0</v>
      </c>
      <c r="H11" s="44">
        <v>16.0</v>
      </c>
      <c r="I11" s="45">
        <v>799.0</v>
      </c>
      <c r="J11" s="46"/>
      <c r="K11" s="45">
        <f t="shared" si="3"/>
        <v>0</v>
      </c>
      <c r="L11" s="45">
        <f t="shared" si="4"/>
        <v>0</v>
      </c>
      <c r="M11" s="15"/>
    </row>
    <row r="12">
      <c r="A12" s="15"/>
      <c r="B12" s="36" t="s">
        <v>29</v>
      </c>
      <c r="C12" s="43" t="s">
        <v>33</v>
      </c>
      <c r="D12" s="44">
        <v>5.999566101205E12</v>
      </c>
      <c r="E12" s="44">
        <v>55.0</v>
      </c>
      <c r="F12" s="44" t="s">
        <v>31</v>
      </c>
      <c r="G12" s="45">
        <v>456.0</v>
      </c>
      <c r="H12" s="44">
        <v>16.0</v>
      </c>
      <c r="I12" s="45">
        <v>799.0</v>
      </c>
      <c r="J12" s="46"/>
      <c r="K12" s="45">
        <f t="shared" si="3"/>
        <v>0</v>
      </c>
      <c r="L12" s="45">
        <f t="shared" si="4"/>
        <v>0</v>
      </c>
      <c r="M12" s="15"/>
    </row>
    <row r="13">
      <c r="A13" s="15"/>
      <c r="B13" s="8" t="s">
        <v>29</v>
      </c>
      <c r="C13" s="37" t="s">
        <v>34</v>
      </c>
      <c r="D13" s="9">
        <v>5.999566101199E12</v>
      </c>
      <c r="E13" s="9">
        <v>55.0</v>
      </c>
      <c r="F13" s="9" t="s">
        <v>31</v>
      </c>
      <c r="G13" s="10">
        <v>468.0</v>
      </c>
      <c r="H13" s="9">
        <v>16.0</v>
      </c>
      <c r="I13" s="10">
        <v>799.0</v>
      </c>
      <c r="J13" s="38"/>
      <c r="K13" s="10">
        <f t="shared" si="3"/>
        <v>0</v>
      </c>
      <c r="L13" s="10">
        <f t="shared" si="4"/>
        <v>0</v>
      </c>
      <c r="M13" s="15"/>
    </row>
    <row r="14">
      <c r="A14" s="6"/>
      <c r="B14" s="18"/>
      <c r="C14" s="19"/>
      <c r="D14" s="20"/>
      <c r="E14" s="47"/>
      <c r="F14" s="47"/>
      <c r="G14" s="48"/>
      <c r="H14" s="47"/>
      <c r="I14" s="48"/>
      <c r="J14" s="21"/>
      <c r="K14" s="21"/>
      <c r="L14" s="21"/>
      <c r="M14" s="6"/>
      <c r="N14" s="6"/>
      <c r="O14" s="6"/>
    </row>
    <row r="15">
      <c r="A15" s="22"/>
      <c r="B15" s="23" t="s">
        <v>35</v>
      </c>
      <c r="C15" s="24"/>
      <c r="D15" s="49" t="s">
        <v>28</v>
      </c>
      <c r="E15" s="50"/>
      <c r="F15" s="51"/>
      <c r="G15" s="51"/>
      <c r="H15" s="51"/>
      <c r="I15" s="51"/>
      <c r="J15" s="52"/>
      <c r="K15" s="28" t="s">
        <v>18</v>
      </c>
      <c r="L15" s="28" t="s">
        <v>19</v>
      </c>
      <c r="M15" s="22"/>
      <c r="N15" s="22"/>
      <c r="O15" s="22"/>
    </row>
    <row r="16">
      <c r="A16" s="22"/>
      <c r="B16" s="31"/>
      <c r="C16" s="31"/>
      <c r="D16" s="32"/>
      <c r="E16" s="32"/>
      <c r="F16" s="33"/>
      <c r="G16" s="33"/>
      <c r="H16" s="33"/>
      <c r="I16" s="33"/>
      <c r="J16" s="34"/>
      <c r="K16" s="35">
        <f t="shared" ref="K16:L16" si="5">SUM(K17:K18)</f>
        <v>0</v>
      </c>
      <c r="L16" s="35">
        <f t="shared" si="5"/>
        <v>0</v>
      </c>
      <c r="M16" s="22"/>
      <c r="N16" s="22"/>
      <c r="O16" s="22"/>
    </row>
    <row r="17">
      <c r="A17" s="15"/>
      <c r="B17" s="36" t="s">
        <v>29</v>
      </c>
      <c r="C17" s="43" t="s">
        <v>36</v>
      </c>
      <c r="D17" s="44">
        <v>5.999566101236E12</v>
      </c>
      <c r="E17" s="53">
        <v>50.0</v>
      </c>
      <c r="F17" s="53" t="s">
        <v>31</v>
      </c>
      <c r="G17" s="54">
        <v>468.0</v>
      </c>
      <c r="H17" s="53">
        <v>16.0</v>
      </c>
      <c r="I17" s="54">
        <v>799.0</v>
      </c>
      <c r="J17" s="46"/>
      <c r="K17" s="45">
        <f t="shared" ref="K17:K18" si="6">J17*G17</f>
        <v>0</v>
      </c>
      <c r="L17" s="45">
        <f t="shared" ref="L17:L18" si="7">K17*1.18</f>
        <v>0</v>
      </c>
      <c r="M17" s="15"/>
      <c r="N17" s="15"/>
      <c r="O17" s="15"/>
    </row>
    <row r="18">
      <c r="A18" s="15"/>
      <c r="B18" s="8" t="s">
        <v>29</v>
      </c>
      <c r="C18" s="37" t="s">
        <v>37</v>
      </c>
      <c r="D18" s="9">
        <v>5.999566101588E12</v>
      </c>
      <c r="E18" s="9">
        <v>50.0</v>
      </c>
      <c r="F18" s="9" t="s">
        <v>31</v>
      </c>
      <c r="G18" s="10">
        <v>468.0</v>
      </c>
      <c r="H18" s="9">
        <v>16.0</v>
      </c>
      <c r="I18" s="10">
        <v>799.0</v>
      </c>
      <c r="J18" s="38"/>
      <c r="K18" s="10">
        <f t="shared" si="6"/>
        <v>0</v>
      </c>
      <c r="L18" s="10">
        <f t="shared" si="7"/>
        <v>0</v>
      </c>
      <c r="M18" s="15"/>
      <c r="N18" s="15"/>
      <c r="O18" s="15"/>
    </row>
    <row r="19">
      <c r="A19" s="6"/>
      <c r="B19" s="18"/>
      <c r="C19" s="19"/>
      <c r="D19" s="20"/>
      <c r="E19" s="47"/>
      <c r="F19" s="47"/>
      <c r="G19" s="48"/>
      <c r="H19" s="47"/>
      <c r="I19" s="48"/>
      <c r="J19" s="21"/>
      <c r="K19" s="21"/>
      <c r="L19" s="21"/>
      <c r="M19" s="6"/>
      <c r="N19" s="6"/>
      <c r="O19" s="6"/>
    </row>
    <row r="20">
      <c r="A20" s="22"/>
      <c r="B20" s="23" t="s">
        <v>38</v>
      </c>
      <c r="C20" s="24"/>
      <c r="D20" s="49" t="s">
        <v>28</v>
      </c>
      <c r="E20" s="50"/>
      <c r="F20" s="51"/>
      <c r="G20" s="51"/>
      <c r="H20" s="51"/>
      <c r="I20" s="51"/>
      <c r="J20" s="52"/>
      <c r="K20" s="28" t="s">
        <v>18</v>
      </c>
      <c r="L20" s="28" t="s">
        <v>19</v>
      </c>
      <c r="M20" s="22"/>
      <c r="N20" s="22"/>
      <c r="O20" s="22"/>
    </row>
    <row r="21">
      <c r="A21" s="22"/>
      <c r="B21" s="31"/>
      <c r="C21" s="31"/>
      <c r="D21" s="32"/>
      <c r="E21" s="32"/>
      <c r="F21" s="33"/>
      <c r="G21" s="33"/>
      <c r="H21" s="33"/>
      <c r="I21" s="33"/>
      <c r="J21" s="34"/>
      <c r="K21" s="35">
        <f t="shared" ref="K21:L21" si="8">SUM(K22:K28)</f>
        <v>0</v>
      </c>
      <c r="L21" s="35">
        <f t="shared" si="8"/>
        <v>0</v>
      </c>
      <c r="M21" s="22"/>
      <c r="N21" s="22"/>
      <c r="O21" s="22"/>
    </row>
    <row r="22">
      <c r="A22" s="15"/>
      <c r="B22" s="36" t="s">
        <v>29</v>
      </c>
      <c r="C22" s="55" t="s">
        <v>39</v>
      </c>
      <c r="D22" s="44">
        <v>5.999566100574E12</v>
      </c>
      <c r="E22" s="53">
        <v>60.0</v>
      </c>
      <c r="F22" s="53" t="s">
        <v>40</v>
      </c>
      <c r="G22" s="54">
        <v>299.0</v>
      </c>
      <c r="H22" s="56"/>
      <c r="I22" s="54">
        <v>499.0</v>
      </c>
      <c r="J22" s="46"/>
      <c r="K22" s="45">
        <f t="shared" ref="K22:K28" si="9">J22*G22</f>
        <v>0</v>
      </c>
      <c r="L22" s="45">
        <f t="shared" ref="L22:L28" si="10">K22*1.18</f>
        <v>0</v>
      </c>
      <c r="M22" s="15"/>
      <c r="N22" s="15"/>
      <c r="O22" s="15"/>
    </row>
    <row r="23">
      <c r="A23" s="15"/>
      <c r="B23" s="36" t="s">
        <v>29</v>
      </c>
      <c r="C23" s="55" t="s">
        <v>41</v>
      </c>
      <c r="D23" s="44">
        <v>5.999566100611E12</v>
      </c>
      <c r="E23" s="44">
        <v>60.0</v>
      </c>
      <c r="F23" s="44" t="s">
        <v>40</v>
      </c>
      <c r="G23" s="45">
        <v>299.0</v>
      </c>
      <c r="H23" s="57"/>
      <c r="I23" s="45">
        <v>499.0</v>
      </c>
      <c r="J23" s="58"/>
      <c r="K23" s="45">
        <f t="shared" si="9"/>
        <v>0</v>
      </c>
      <c r="L23" s="45">
        <f t="shared" si="10"/>
        <v>0</v>
      </c>
      <c r="M23" s="15"/>
      <c r="N23" s="15"/>
      <c r="O23" s="15"/>
    </row>
    <row r="24">
      <c r="A24" s="15"/>
      <c r="B24" s="36" t="s">
        <v>29</v>
      </c>
      <c r="C24" s="55" t="s">
        <v>42</v>
      </c>
      <c r="D24" s="44">
        <v>5.999566100581E12</v>
      </c>
      <c r="E24" s="44">
        <v>60.0</v>
      </c>
      <c r="F24" s="44" t="s">
        <v>40</v>
      </c>
      <c r="G24" s="45">
        <v>299.0</v>
      </c>
      <c r="H24" s="57"/>
      <c r="I24" s="45">
        <v>499.0</v>
      </c>
      <c r="J24" s="46"/>
      <c r="K24" s="45">
        <f t="shared" si="9"/>
        <v>0</v>
      </c>
      <c r="L24" s="45">
        <f t="shared" si="10"/>
        <v>0</v>
      </c>
      <c r="M24" s="15"/>
      <c r="N24" s="15"/>
      <c r="O24" s="15"/>
    </row>
    <row r="25">
      <c r="A25" s="15"/>
      <c r="B25" s="36" t="s">
        <v>22</v>
      </c>
      <c r="C25" s="55" t="s">
        <v>43</v>
      </c>
      <c r="D25" s="44">
        <v>5.999566100604E12</v>
      </c>
      <c r="E25" s="44">
        <v>60.0</v>
      </c>
      <c r="F25" s="44" t="s">
        <v>40</v>
      </c>
      <c r="G25" s="45">
        <v>299.0</v>
      </c>
      <c r="H25" s="57"/>
      <c r="I25" s="45">
        <v>499.0</v>
      </c>
      <c r="J25" s="46"/>
      <c r="K25" s="45">
        <f t="shared" si="9"/>
        <v>0</v>
      </c>
      <c r="L25" s="45">
        <f t="shared" si="10"/>
        <v>0</v>
      </c>
      <c r="M25" s="15"/>
      <c r="N25" s="15"/>
      <c r="O25" s="15"/>
    </row>
    <row r="26">
      <c r="A26" s="15"/>
      <c r="B26" s="36" t="s">
        <v>29</v>
      </c>
      <c r="C26" s="55" t="s">
        <v>44</v>
      </c>
      <c r="D26" s="44">
        <v>5.999566100598E12</v>
      </c>
      <c r="E26" s="44">
        <v>60.0</v>
      </c>
      <c r="F26" s="44" t="s">
        <v>40</v>
      </c>
      <c r="G26" s="45">
        <v>299.0</v>
      </c>
      <c r="H26" s="57"/>
      <c r="I26" s="45">
        <v>499.0</v>
      </c>
      <c r="J26" s="46"/>
      <c r="K26" s="45">
        <f t="shared" si="9"/>
        <v>0</v>
      </c>
      <c r="L26" s="45">
        <f t="shared" si="10"/>
        <v>0</v>
      </c>
      <c r="M26" s="15"/>
      <c r="N26" s="15"/>
      <c r="O26" s="15"/>
    </row>
    <row r="27">
      <c r="A27" s="15"/>
      <c r="B27" s="36" t="s">
        <v>29</v>
      </c>
      <c r="C27" s="55" t="s">
        <v>45</v>
      </c>
      <c r="D27" s="44">
        <v>5.999566100772E12</v>
      </c>
      <c r="E27" s="44">
        <v>60.0</v>
      </c>
      <c r="F27" s="44" t="s">
        <v>40</v>
      </c>
      <c r="G27" s="45">
        <v>299.0</v>
      </c>
      <c r="H27" s="57"/>
      <c r="I27" s="45">
        <v>499.0</v>
      </c>
      <c r="J27" s="46"/>
      <c r="K27" s="45">
        <f t="shared" si="9"/>
        <v>0</v>
      </c>
      <c r="L27" s="45">
        <f t="shared" si="10"/>
        <v>0</v>
      </c>
      <c r="M27" s="15"/>
      <c r="N27" s="15"/>
      <c r="O27" s="15"/>
    </row>
    <row r="28">
      <c r="A28" s="15"/>
      <c r="B28" s="8" t="s">
        <v>29</v>
      </c>
      <c r="C28" s="59" t="s">
        <v>46</v>
      </c>
      <c r="D28" s="9">
        <v>5.999566101922E12</v>
      </c>
      <c r="E28" s="9">
        <v>60.0</v>
      </c>
      <c r="F28" s="9" t="s">
        <v>40</v>
      </c>
      <c r="G28" s="10">
        <v>299.0</v>
      </c>
      <c r="H28" s="13"/>
      <c r="I28" s="10">
        <v>499.0</v>
      </c>
      <c r="J28" s="38"/>
      <c r="K28" s="10">
        <f t="shared" si="9"/>
        <v>0</v>
      </c>
      <c r="L28" s="10">
        <f t="shared" si="10"/>
        <v>0</v>
      </c>
      <c r="M28" s="15"/>
      <c r="N28" s="15"/>
      <c r="O28" s="15"/>
    </row>
    <row r="29">
      <c r="A29" s="6"/>
      <c r="B29" s="18"/>
      <c r="C29" s="19"/>
      <c r="D29" s="20"/>
      <c r="E29" s="20"/>
      <c r="F29" s="20"/>
      <c r="G29" s="21"/>
      <c r="H29" s="20"/>
      <c r="I29" s="21"/>
      <c r="J29" s="21"/>
      <c r="K29" s="21"/>
      <c r="L29" s="21"/>
      <c r="M29" s="6"/>
      <c r="N29" s="6"/>
      <c r="O29" s="6"/>
    </row>
    <row r="30">
      <c r="A30" s="22"/>
      <c r="B30" s="23" t="s">
        <v>47</v>
      </c>
      <c r="C30" s="24"/>
      <c r="D30" s="25" t="s">
        <v>28</v>
      </c>
      <c r="E30" s="26"/>
      <c r="J30" s="27"/>
      <c r="K30" s="28" t="s">
        <v>18</v>
      </c>
      <c r="L30" s="28" t="s">
        <v>19</v>
      </c>
      <c r="M30" s="22"/>
      <c r="N30" s="22"/>
      <c r="O30" s="22"/>
    </row>
    <row r="31">
      <c r="A31" s="22"/>
      <c r="B31" s="31"/>
      <c r="C31" s="31"/>
      <c r="D31" s="31"/>
      <c r="E31" s="32"/>
      <c r="F31" s="33"/>
      <c r="G31" s="33"/>
      <c r="H31" s="33"/>
      <c r="I31" s="33"/>
      <c r="J31" s="34"/>
      <c r="K31" s="35">
        <f t="shared" ref="K31:L31" si="11">SUM(K32:K38)</f>
        <v>0</v>
      </c>
      <c r="L31" s="35">
        <f t="shared" si="11"/>
        <v>0</v>
      </c>
      <c r="M31" s="22"/>
      <c r="N31" s="22"/>
      <c r="O31" s="22"/>
    </row>
    <row r="32">
      <c r="A32" s="15"/>
      <c r="B32" s="36" t="s">
        <v>29</v>
      </c>
      <c r="C32" s="43" t="s">
        <v>39</v>
      </c>
      <c r="D32" s="44">
        <v>5.999566100796E12</v>
      </c>
      <c r="E32" s="44">
        <v>275.0</v>
      </c>
      <c r="F32" s="44" t="s">
        <v>24</v>
      </c>
      <c r="G32" s="45">
        <v>1172.0</v>
      </c>
      <c r="H32" s="44">
        <v>12.0</v>
      </c>
      <c r="I32" s="45">
        <v>1990.0</v>
      </c>
      <c r="J32" s="58"/>
      <c r="K32" s="45">
        <f t="shared" ref="K32:K38" si="12">J32*G32</f>
        <v>0</v>
      </c>
      <c r="L32" s="45">
        <f t="shared" ref="L32:L38" si="13">K32*1.18</f>
        <v>0</v>
      </c>
      <c r="M32" s="15"/>
      <c r="N32" s="15"/>
      <c r="O32" s="15"/>
    </row>
    <row r="33">
      <c r="A33" s="15"/>
      <c r="B33" s="36" t="s">
        <v>29</v>
      </c>
      <c r="C33" s="43" t="s">
        <v>41</v>
      </c>
      <c r="D33" s="44">
        <v>5.999566100826E12</v>
      </c>
      <c r="E33" s="44">
        <v>275.0</v>
      </c>
      <c r="F33" s="44" t="s">
        <v>24</v>
      </c>
      <c r="G33" s="45">
        <v>1172.0</v>
      </c>
      <c r="H33" s="44">
        <v>12.0</v>
      </c>
      <c r="I33" s="45">
        <v>1990.0</v>
      </c>
      <c r="J33" s="46"/>
      <c r="K33" s="45">
        <f t="shared" si="12"/>
        <v>0</v>
      </c>
      <c r="L33" s="45">
        <f t="shared" si="13"/>
        <v>0</v>
      </c>
      <c r="M33" s="15"/>
      <c r="N33" s="15"/>
      <c r="O33" s="15"/>
    </row>
    <row r="34">
      <c r="A34" s="15"/>
      <c r="B34" s="36" t="s">
        <v>29</v>
      </c>
      <c r="C34" s="43" t="s">
        <v>42</v>
      </c>
      <c r="D34" s="44">
        <v>5.999566100819E12</v>
      </c>
      <c r="E34" s="44">
        <v>275.0</v>
      </c>
      <c r="F34" s="44" t="s">
        <v>24</v>
      </c>
      <c r="G34" s="45">
        <v>1172.0</v>
      </c>
      <c r="H34" s="44">
        <v>12.0</v>
      </c>
      <c r="I34" s="45">
        <v>1990.0</v>
      </c>
      <c r="J34" s="46"/>
      <c r="K34" s="45">
        <f t="shared" si="12"/>
        <v>0</v>
      </c>
      <c r="L34" s="45">
        <f t="shared" si="13"/>
        <v>0</v>
      </c>
      <c r="M34" s="15"/>
      <c r="N34" s="15"/>
      <c r="O34" s="15"/>
    </row>
    <row r="35">
      <c r="A35" s="15"/>
      <c r="B35" s="36" t="s">
        <v>22</v>
      </c>
      <c r="C35" s="43" t="s">
        <v>43</v>
      </c>
      <c r="D35" s="44">
        <v>5.999566100833E12</v>
      </c>
      <c r="E35" s="44">
        <v>275.0</v>
      </c>
      <c r="F35" s="44" t="s">
        <v>24</v>
      </c>
      <c r="G35" s="45">
        <v>1172.0</v>
      </c>
      <c r="H35" s="44">
        <v>12.0</v>
      </c>
      <c r="I35" s="45">
        <v>1990.0</v>
      </c>
      <c r="J35" s="46"/>
      <c r="K35" s="45">
        <f t="shared" si="12"/>
        <v>0</v>
      </c>
      <c r="L35" s="45">
        <f t="shared" si="13"/>
        <v>0</v>
      </c>
      <c r="M35" s="15"/>
      <c r="N35" s="15"/>
      <c r="O35" s="15"/>
    </row>
    <row r="36">
      <c r="A36" s="15"/>
      <c r="B36" s="36" t="s">
        <v>29</v>
      </c>
      <c r="C36" s="43" t="s">
        <v>44</v>
      </c>
      <c r="D36" s="44">
        <v>5.999566100802E12</v>
      </c>
      <c r="E36" s="44">
        <v>275.0</v>
      </c>
      <c r="F36" s="44" t="s">
        <v>24</v>
      </c>
      <c r="G36" s="45">
        <v>1172.0</v>
      </c>
      <c r="H36" s="44">
        <v>12.0</v>
      </c>
      <c r="I36" s="45">
        <v>1990.0</v>
      </c>
      <c r="J36" s="46"/>
      <c r="K36" s="45">
        <f t="shared" si="12"/>
        <v>0</v>
      </c>
      <c r="L36" s="45">
        <f t="shared" si="13"/>
        <v>0</v>
      </c>
      <c r="M36" s="15"/>
      <c r="N36" s="15"/>
      <c r="O36" s="15"/>
    </row>
    <row r="37">
      <c r="A37" s="15"/>
      <c r="B37" s="36" t="s">
        <v>29</v>
      </c>
      <c r="C37" s="43" t="s">
        <v>45</v>
      </c>
      <c r="D37" s="44">
        <v>5.99956610084E12</v>
      </c>
      <c r="E37" s="44">
        <v>275.0</v>
      </c>
      <c r="F37" s="44" t="s">
        <v>24</v>
      </c>
      <c r="G37" s="45">
        <v>1172.0</v>
      </c>
      <c r="H37" s="44">
        <v>12.0</v>
      </c>
      <c r="I37" s="45">
        <v>1990.0</v>
      </c>
      <c r="J37" s="46"/>
      <c r="K37" s="45">
        <f t="shared" si="12"/>
        <v>0</v>
      </c>
      <c r="L37" s="45">
        <f t="shared" si="13"/>
        <v>0</v>
      </c>
      <c r="M37" s="15"/>
      <c r="N37" s="15"/>
      <c r="O37" s="15"/>
    </row>
    <row r="38">
      <c r="A38" s="15"/>
      <c r="B38" s="8" t="s">
        <v>29</v>
      </c>
      <c r="C38" s="37" t="s">
        <v>46</v>
      </c>
      <c r="D38" s="9">
        <v>5.999566101915E12</v>
      </c>
      <c r="E38" s="9">
        <v>275.0</v>
      </c>
      <c r="F38" s="9" t="s">
        <v>24</v>
      </c>
      <c r="G38" s="10">
        <v>1172.0</v>
      </c>
      <c r="H38" s="9">
        <v>12.0</v>
      </c>
      <c r="I38" s="45">
        <v>1990.0</v>
      </c>
      <c r="J38" s="38"/>
      <c r="K38" s="10">
        <f t="shared" si="12"/>
        <v>0</v>
      </c>
      <c r="L38" s="10">
        <f t="shared" si="13"/>
        <v>0</v>
      </c>
      <c r="M38" s="15"/>
      <c r="N38" s="15"/>
      <c r="O38" s="15"/>
    </row>
    <row r="39">
      <c r="A39" s="6"/>
      <c r="B39" s="18"/>
      <c r="C39" s="19"/>
      <c r="D39" s="20"/>
      <c r="E39" s="20"/>
      <c r="F39" s="20"/>
      <c r="G39" s="21"/>
      <c r="H39" s="20"/>
      <c r="I39" s="21"/>
      <c r="J39" s="21"/>
      <c r="K39" s="21"/>
      <c r="L39" s="21"/>
      <c r="M39" s="6"/>
      <c r="N39" s="6"/>
      <c r="O39" s="6"/>
    </row>
    <row r="40">
      <c r="A40" s="15"/>
      <c r="B40" s="23" t="s">
        <v>48</v>
      </c>
      <c r="C40" s="24"/>
      <c r="D40" s="25" t="s">
        <v>28</v>
      </c>
      <c r="E40" s="26"/>
      <c r="J40" s="27"/>
      <c r="K40" s="28" t="s">
        <v>18</v>
      </c>
      <c r="L40" s="28" t="s">
        <v>19</v>
      </c>
      <c r="M40" s="15"/>
      <c r="N40" s="15"/>
      <c r="O40" s="15"/>
    </row>
    <row r="41">
      <c r="A41" s="15"/>
      <c r="B41" s="31"/>
      <c r="C41" s="31"/>
      <c r="D41" s="31"/>
      <c r="E41" s="32"/>
      <c r="F41" s="33"/>
      <c r="G41" s="33"/>
      <c r="H41" s="33"/>
      <c r="I41" s="33"/>
      <c r="J41" s="34"/>
      <c r="K41" s="35">
        <f t="shared" ref="K41:L41" si="14">SUM(K42:K48)</f>
        <v>0</v>
      </c>
      <c r="L41" s="35">
        <f t="shared" si="14"/>
        <v>0</v>
      </c>
      <c r="M41" s="15"/>
      <c r="N41" s="15"/>
      <c r="O41" s="15"/>
    </row>
    <row r="42">
      <c r="A42" s="15"/>
      <c r="B42" s="36" t="s">
        <v>29</v>
      </c>
      <c r="C42" s="55" t="s">
        <v>39</v>
      </c>
      <c r="D42" s="44">
        <v>5.999566101007E12</v>
      </c>
      <c r="E42" s="45">
        <v>1000.0</v>
      </c>
      <c r="F42" s="44">
        <v>1.0</v>
      </c>
      <c r="G42" s="45">
        <v>4110.0</v>
      </c>
      <c r="H42" s="57"/>
      <c r="I42" s="60"/>
      <c r="J42" s="46"/>
      <c r="K42" s="45">
        <f t="shared" ref="K42:K48" si="15">J42*G42</f>
        <v>0</v>
      </c>
      <c r="L42" s="45">
        <f t="shared" ref="L42:L48" si="16">K42*1.18</f>
        <v>0</v>
      </c>
      <c r="M42" s="15"/>
      <c r="N42" s="15"/>
      <c r="O42" s="15"/>
    </row>
    <row r="43">
      <c r="A43" s="15"/>
      <c r="B43" s="36" t="s">
        <v>29</v>
      </c>
      <c r="C43" s="55" t="s">
        <v>41</v>
      </c>
      <c r="D43" s="44">
        <v>5.999566101021E12</v>
      </c>
      <c r="E43" s="45">
        <v>1000.0</v>
      </c>
      <c r="F43" s="44">
        <v>1.0</v>
      </c>
      <c r="G43" s="45">
        <v>4110.0</v>
      </c>
      <c r="H43" s="57"/>
      <c r="I43" s="60"/>
      <c r="J43" s="46"/>
      <c r="K43" s="45">
        <f t="shared" si="15"/>
        <v>0</v>
      </c>
      <c r="L43" s="45">
        <f t="shared" si="16"/>
        <v>0</v>
      </c>
      <c r="M43" s="15"/>
      <c r="N43" s="15"/>
      <c r="O43" s="15"/>
    </row>
    <row r="44">
      <c r="A44" s="15"/>
      <c r="B44" s="36" t="s">
        <v>29</v>
      </c>
      <c r="C44" s="55" t="s">
        <v>42</v>
      </c>
      <c r="D44" s="44">
        <v>5.999566101014E12</v>
      </c>
      <c r="E44" s="45">
        <v>1000.0</v>
      </c>
      <c r="F44" s="44">
        <v>1.0</v>
      </c>
      <c r="G44" s="45">
        <v>4110.0</v>
      </c>
      <c r="H44" s="57"/>
      <c r="I44" s="60"/>
      <c r="J44" s="46"/>
      <c r="K44" s="45">
        <f t="shared" si="15"/>
        <v>0</v>
      </c>
      <c r="L44" s="45">
        <f t="shared" si="16"/>
        <v>0</v>
      </c>
      <c r="M44" s="15"/>
      <c r="N44" s="15"/>
      <c r="O44" s="15"/>
    </row>
    <row r="45">
      <c r="A45" s="15"/>
      <c r="B45" s="36" t="s">
        <v>22</v>
      </c>
      <c r="C45" s="55" t="s">
        <v>43</v>
      </c>
      <c r="D45" s="44">
        <v>5.999566101038E12</v>
      </c>
      <c r="E45" s="45">
        <v>1000.0</v>
      </c>
      <c r="F45" s="44">
        <v>1.0</v>
      </c>
      <c r="G45" s="45">
        <v>4110.0</v>
      </c>
      <c r="H45" s="57"/>
      <c r="I45" s="60"/>
      <c r="J45" s="46"/>
      <c r="K45" s="45">
        <f t="shared" si="15"/>
        <v>0</v>
      </c>
      <c r="L45" s="45">
        <f t="shared" si="16"/>
        <v>0</v>
      </c>
      <c r="M45" s="15"/>
      <c r="N45" s="15"/>
      <c r="O45" s="15"/>
    </row>
    <row r="46">
      <c r="A46" s="15"/>
      <c r="B46" s="36" t="s">
        <v>29</v>
      </c>
      <c r="C46" s="55" t="s">
        <v>44</v>
      </c>
      <c r="D46" s="44">
        <v>5.999566100994E12</v>
      </c>
      <c r="E46" s="45">
        <v>1000.0</v>
      </c>
      <c r="F46" s="44">
        <v>1.0</v>
      </c>
      <c r="G46" s="45">
        <v>4110.0</v>
      </c>
      <c r="H46" s="57"/>
      <c r="I46" s="60"/>
      <c r="J46" s="46"/>
      <c r="K46" s="45">
        <f t="shared" si="15"/>
        <v>0</v>
      </c>
      <c r="L46" s="45">
        <f t="shared" si="16"/>
        <v>0</v>
      </c>
      <c r="M46" s="15"/>
      <c r="N46" s="15"/>
      <c r="O46" s="15"/>
    </row>
    <row r="47">
      <c r="A47" s="15"/>
      <c r="B47" s="36" t="s">
        <v>29</v>
      </c>
      <c r="C47" s="55" t="s">
        <v>45</v>
      </c>
      <c r="D47" s="44">
        <v>5.999566101045E12</v>
      </c>
      <c r="E47" s="45">
        <v>1000.0</v>
      </c>
      <c r="F47" s="44">
        <v>1.0</v>
      </c>
      <c r="G47" s="45">
        <v>4110.0</v>
      </c>
      <c r="H47" s="57"/>
      <c r="I47" s="60"/>
      <c r="J47" s="46"/>
      <c r="K47" s="45">
        <f t="shared" si="15"/>
        <v>0</v>
      </c>
      <c r="L47" s="45">
        <f t="shared" si="16"/>
        <v>0</v>
      </c>
      <c r="M47" s="15"/>
      <c r="N47" s="15"/>
      <c r="O47" s="15"/>
    </row>
    <row r="48">
      <c r="A48" s="15"/>
      <c r="B48" s="8" t="s">
        <v>29</v>
      </c>
      <c r="C48" s="61" t="s">
        <v>49</v>
      </c>
      <c r="D48" s="9">
        <v>5.999566101946E12</v>
      </c>
      <c r="E48" s="10">
        <v>1000.0</v>
      </c>
      <c r="F48" s="9">
        <v>1.0</v>
      </c>
      <c r="G48" s="10">
        <v>4110.0</v>
      </c>
      <c r="H48" s="13"/>
      <c r="I48" s="12"/>
      <c r="J48" s="38"/>
      <c r="K48" s="10">
        <f t="shared" si="15"/>
        <v>0</v>
      </c>
      <c r="L48" s="10">
        <f t="shared" si="16"/>
        <v>0</v>
      </c>
      <c r="M48" s="15"/>
      <c r="N48" s="15"/>
      <c r="O48" s="15"/>
    </row>
    <row r="49">
      <c r="A49" s="6"/>
      <c r="B49" s="62"/>
      <c r="C49" s="63"/>
      <c r="D49" s="47"/>
      <c r="E49" s="47"/>
      <c r="F49" s="47"/>
      <c r="G49" s="48"/>
      <c r="H49" s="47"/>
      <c r="I49" s="48"/>
      <c r="J49" s="48"/>
      <c r="K49" s="48"/>
      <c r="L49" s="48"/>
      <c r="M49" s="6"/>
      <c r="N49" s="6"/>
      <c r="O49" s="6"/>
    </row>
    <row r="50">
      <c r="A50" s="15"/>
      <c r="B50" s="64" t="s">
        <v>50</v>
      </c>
      <c r="C50" s="65"/>
      <c r="D50" s="66" t="s">
        <v>28</v>
      </c>
      <c r="E50" s="67" t="s">
        <v>51</v>
      </c>
      <c r="F50" s="51"/>
      <c r="G50" s="51"/>
      <c r="H50" s="51"/>
      <c r="I50" s="51"/>
      <c r="J50" s="52"/>
      <c r="K50" s="35" t="s">
        <v>18</v>
      </c>
      <c r="L50" s="35" t="s">
        <v>19</v>
      </c>
      <c r="M50" s="15"/>
      <c r="N50" s="15"/>
      <c r="O50" s="15"/>
    </row>
    <row r="51">
      <c r="A51" s="15"/>
      <c r="B51" s="31"/>
      <c r="C51" s="31"/>
      <c r="D51" s="31"/>
      <c r="E51" s="32"/>
      <c r="F51" s="33"/>
      <c r="G51" s="33"/>
      <c r="H51" s="33"/>
      <c r="I51" s="33"/>
      <c r="J51" s="34"/>
      <c r="K51" s="35">
        <f t="shared" ref="K51:L51" si="17">SUM(K52:K54)</f>
        <v>0</v>
      </c>
      <c r="L51" s="35">
        <f t="shared" si="17"/>
        <v>0</v>
      </c>
      <c r="M51" s="15"/>
      <c r="N51" s="15"/>
      <c r="O51" s="15"/>
    </row>
    <row r="52">
      <c r="A52" s="15"/>
      <c r="B52" s="36" t="s">
        <v>29</v>
      </c>
      <c r="C52" s="55" t="s">
        <v>52</v>
      </c>
      <c r="D52" s="44">
        <v>5.999566101892E12</v>
      </c>
      <c r="E52" s="44">
        <v>60.0</v>
      </c>
      <c r="F52" s="44" t="s">
        <v>40</v>
      </c>
      <c r="G52" s="45">
        <v>299.0</v>
      </c>
      <c r="H52" s="57"/>
      <c r="I52" s="45">
        <v>499.0</v>
      </c>
      <c r="J52" s="46"/>
      <c r="K52" s="45">
        <f t="shared" ref="K52:K54" si="18">J52*G52</f>
        <v>0</v>
      </c>
      <c r="L52" s="45">
        <f t="shared" ref="L52:L54" si="19">K52*1.18</f>
        <v>0</v>
      </c>
      <c r="M52" s="15"/>
      <c r="N52" s="15"/>
      <c r="O52" s="15"/>
    </row>
    <row r="53">
      <c r="A53" s="15"/>
      <c r="B53" s="36" t="s">
        <v>29</v>
      </c>
      <c r="C53" s="55" t="s">
        <v>53</v>
      </c>
      <c r="D53" s="44">
        <v>5.999566101908E12</v>
      </c>
      <c r="E53" s="44">
        <v>60.0</v>
      </c>
      <c r="F53" s="44" t="s">
        <v>40</v>
      </c>
      <c r="G53" s="45">
        <v>299.0</v>
      </c>
      <c r="H53" s="57"/>
      <c r="I53" s="45">
        <v>499.0</v>
      </c>
      <c r="J53" s="46"/>
      <c r="K53" s="45">
        <f t="shared" si="18"/>
        <v>0</v>
      </c>
      <c r="L53" s="45">
        <f t="shared" si="19"/>
        <v>0</v>
      </c>
      <c r="M53" s="15"/>
      <c r="N53" s="15"/>
      <c r="O53" s="15"/>
    </row>
    <row r="54">
      <c r="A54" s="15"/>
      <c r="B54" s="8" t="s">
        <v>29</v>
      </c>
      <c r="C54" s="61" t="s">
        <v>54</v>
      </c>
      <c r="D54" s="9">
        <v>5.999566101885E12</v>
      </c>
      <c r="E54" s="9">
        <v>60.0</v>
      </c>
      <c r="F54" s="9" t="s">
        <v>40</v>
      </c>
      <c r="G54" s="10">
        <v>299.0</v>
      </c>
      <c r="H54" s="13"/>
      <c r="I54" s="10">
        <v>499.0</v>
      </c>
      <c r="J54" s="38"/>
      <c r="K54" s="10">
        <f t="shared" si="18"/>
        <v>0</v>
      </c>
      <c r="L54" s="10">
        <f t="shared" si="19"/>
        <v>0</v>
      </c>
      <c r="M54" s="15"/>
      <c r="N54" s="15"/>
      <c r="O54" s="15"/>
    </row>
    <row r="55">
      <c r="A55" s="6"/>
      <c r="B55" s="18"/>
      <c r="C55" s="19"/>
      <c r="D55" s="20"/>
      <c r="E55" s="20"/>
      <c r="F55" s="20"/>
      <c r="G55" s="21"/>
      <c r="H55" s="20"/>
      <c r="I55" s="21"/>
      <c r="J55" s="21"/>
      <c r="K55" s="21"/>
      <c r="L55" s="21"/>
      <c r="M55" s="6"/>
      <c r="N55" s="6"/>
      <c r="O55" s="6"/>
    </row>
    <row r="56">
      <c r="A56" s="15"/>
      <c r="B56" s="23" t="s">
        <v>55</v>
      </c>
      <c r="C56" s="24"/>
      <c r="D56" s="25" t="s">
        <v>28</v>
      </c>
      <c r="E56" s="26"/>
      <c r="J56" s="27"/>
      <c r="K56" s="28" t="s">
        <v>18</v>
      </c>
      <c r="L56" s="28" t="s">
        <v>19</v>
      </c>
      <c r="M56" s="15"/>
      <c r="N56" s="15"/>
      <c r="O56" s="15"/>
    </row>
    <row r="57">
      <c r="A57" s="15"/>
      <c r="B57" s="31"/>
      <c r="C57" s="31"/>
      <c r="D57" s="31"/>
      <c r="E57" s="32"/>
      <c r="F57" s="33"/>
      <c r="G57" s="33"/>
      <c r="H57" s="33"/>
      <c r="I57" s="33"/>
      <c r="J57" s="34"/>
      <c r="K57" s="35">
        <f t="shared" ref="K57:L57" si="20">SUM(K58:K60)</f>
        <v>0</v>
      </c>
      <c r="L57" s="35">
        <f t="shared" si="20"/>
        <v>0</v>
      </c>
      <c r="M57" s="15"/>
      <c r="N57" s="15"/>
      <c r="O57" s="15"/>
    </row>
    <row r="58">
      <c r="A58" s="15"/>
      <c r="B58" s="36" t="s">
        <v>29</v>
      </c>
      <c r="C58" s="43" t="s">
        <v>52</v>
      </c>
      <c r="D58" s="44">
        <v>5.999566100239E12</v>
      </c>
      <c r="E58" s="44">
        <v>300.0</v>
      </c>
      <c r="F58" s="44" t="s">
        <v>24</v>
      </c>
      <c r="G58" s="45">
        <v>1172.0</v>
      </c>
      <c r="H58" s="44">
        <v>12.0</v>
      </c>
      <c r="I58" s="45">
        <v>1990.0</v>
      </c>
      <c r="J58" s="46"/>
      <c r="K58" s="45">
        <f t="shared" ref="K58:K60" si="21">J58*G58</f>
        <v>0</v>
      </c>
      <c r="L58" s="45">
        <f t="shared" ref="L58:L60" si="22">K58*1.18</f>
        <v>0</v>
      </c>
      <c r="M58" s="15"/>
      <c r="N58" s="15"/>
      <c r="O58" s="15"/>
    </row>
    <row r="59">
      <c r="A59" s="15"/>
      <c r="B59" s="36" t="s">
        <v>29</v>
      </c>
      <c r="C59" s="43" t="s">
        <v>53</v>
      </c>
      <c r="D59" s="44">
        <v>5.999566100437E12</v>
      </c>
      <c r="E59" s="44">
        <v>300.0</v>
      </c>
      <c r="F59" s="44" t="s">
        <v>24</v>
      </c>
      <c r="G59" s="45">
        <v>1172.0</v>
      </c>
      <c r="H59" s="44">
        <v>12.0</v>
      </c>
      <c r="I59" s="45">
        <v>1990.0</v>
      </c>
      <c r="J59" s="46"/>
      <c r="K59" s="45">
        <f t="shared" si="21"/>
        <v>0</v>
      </c>
      <c r="L59" s="45">
        <f t="shared" si="22"/>
        <v>0</v>
      </c>
      <c r="M59" s="15"/>
      <c r="N59" s="15"/>
      <c r="O59" s="15"/>
    </row>
    <row r="60">
      <c r="A60" s="15"/>
      <c r="B60" s="8" t="s">
        <v>29</v>
      </c>
      <c r="C60" s="37" t="s">
        <v>54</v>
      </c>
      <c r="D60" s="9">
        <v>5.999566100444E12</v>
      </c>
      <c r="E60" s="9">
        <v>300.0</v>
      </c>
      <c r="F60" s="9" t="s">
        <v>24</v>
      </c>
      <c r="G60" s="10">
        <v>1172.0</v>
      </c>
      <c r="H60" s="9">
        <v>12.0</v>
      </c>
      <c r="I60" s="45">
        <v>1990.0</v>
      </c>
      <c r="J60" s="38"/>
      <c r="K60" s="10">
        <f t="shared" si="21"/>
        <v>0</v>
      </c>
      <c r="L60" s="10">
        <f t="shared" si="22"/>
        <v>0</v>
      </c>
      <c r="M60" s="15"/>
      <c r="N60" s="15"/>
      <c r="O60" s="15"/>
    </row>
    <row r="61">
      <c r="A61" s="6"/>
      <c r="B61" s="18"/>
      <c r="C61" s="19"/>
      <c r="D61" s="20"/>
      <c r="E61" s="20"/>
      <c r="F61" s="20"/>
      <c r="G61" s="21"/>
      <c r="H61" s="20"/>
      <c r="I61" s="21"/>
      <c r="J61" s="21"/>
      <c r="K61" s="21"/>
      <c r="L61" s="21"/>
      <c r="M61" s="6"/>
      <c r="N61" s="6"/>
      <c r="O61" s="6"/>
    </row>
    <row r="62">
      <c r="A62" s="15"/>
      <c r="B62" s="23" t="s">
        <v>56</v>
      </c>
      <c r="C62" s="24"/>
      <c r="D62" s="25" t="s">
        <v>28</v>
      </c>
      <c r="E62" s="26"/>
      <c r="J62" s="27"/>
      <c r="K62" s="28" t="s">
        <v>18</v>
      </c>
      <c r="L62" s="28" t="s">
        <v>19</v>
      </c>
      <c r="M62" s="15"/>
      <c r="N62" s="15"/>
      <c r="O62" s="15"/>
    </row>
    <row r="63">
      <c r="A63" s="15"/>
      <c r="B63" s="31"/>
      <c r="C63" s="31"/>
      <c r="D63" s="31"/>
      <c r="E63" s="32"/>
      <c r="F63" s="33"/>
      <c r="G63" s="33"/>
      <c r="H63" s="33"/>
      <c r="I63" s="33"/>
      <c r="J63" s="34"/>
      <c r="K63" s="35">
        <f t="shared" ref="K63:L63" si="23">SUM(K64:K66)</f>
        <v>0</v>
      </c>
      <c r="L63" s="35">
        <f t="shared" si="23"/>
        <v>0</v>
      </c>
      <c r="M63" s="15"/>
      <c r="N63" s="15"/>
      <c r="O63" s="15"/>
    </row>
    <row r="64">
      <c r="A64" s="15"/>
      <c r="B64" s="36" t="s">
        <v>29</v>
      </c>
      <c r="C64" s="55" t="s">
        <v>52</v>
      </c>
      <c r="D64" s="44">
        <v>5.99956610196E12</v>
      </c>
      <c r="E64" s="45">
        <v>1000.0</v>
      </c>
      <c r="F64" s="44">
        <v>1.0</v>
      </c>
      <c r="G64" s="45">
        <v>3876.0</v>
      </c>
      <c r="H64" s="57"/>
      <c r="I64" s="60"/>
      <c r="J64" s="46"/>
      <c r="K64" s="45">
        <f t="shared" ref="K64:K66" si="24">J64*G64</f>
        <v>0</v>
      </c>
      <c r="L64" s="45">
        <f t="shared" ref="L64:L66" si="25">K64*1.18</f>
        <v>0</v>
      </c>
      <c r="M64" s="15"/>
      <c r="N64" s="15"/>
      <c r="O64" s="15"/>
    </row>
    <row r="65">
      <c r="A65" s="15"/>
      <c r="B65" s="36" t="s">
        <v>29</v>
      </c>
      <c r="C65" s="55" t="s">
        <v>53</v>
      </c>
      <c r="D65" s="44">
        <v>5.999566101977E12</v>
      </c>
      <c r="E65" s="45">
        <v>1000.0</v>
      </c>
      <c r="F65" s="44">
        <v>1.0</v>
      </c>
      <c r="G65" s="45">
        <v>3876.0</v>
      </c>
      <c r="H65" s="57"/>
      <c r="I65" s="60"/>
      <c r="J65" s="46"/>
      <c r="K65" s="45">
        <f t="shared" si="24"/>
        <v>0</v>
      </c>
      <c r="L65" s="45">
        <f t="shared" si="25"/>
        <v>0</v>
      </c>
      <c r="M65" s="15"/>
      <c r="N65" s="15"/>
      <c r="O65" s="15"/>
    </row>
    <row r="66">
      <c r="A66" s="15"/>
      <c r="B66" s="8" t="s">
        <v>29</v>
      </c>
      <c r="C66" s="61" t="s">
        <v>54</v>
      </c>
      <c r="D66" s="9">
        <v>5.999566101953E12</v>
      </c>
      <c r="E66" s="10">
        <v>1000.0</v>
      </c>
      <c r="F66" s="9">
        <v>1.0</v>
      </c>
      <c r="G66" s="10">
        <v>3876.0</v>
      </c>
      <c r="H66" s="13"/>
      <c r="I66" s="12"/>
      <c r="J66" s="38"/>
      <c r="K66" s="10">
        <f t="shared" si="24"/>
        <v>0</v>
      </c>
      <c r="L66" s="10">
        <f t="shared" si="25"/>
        <v>0</v>
      </c>
      <c r="M66" s="15"/>
      <c r="N66" s="15"/>
      <c r="O66" s="15"/>
    </row>
    <row r="67">
      <c r="A67" s="6"/>
      <c r="B67" s="62"/>
      <c r="C67" s="63"/>
      <c r="D67" s="47"/>
      <c r="E67" s="47"/>
      <c r="F67" s="47"/>
      <c r="G67" s="48"/>
      <c r="H67" s="47"/>
      <c r="I67" s="48"/>
      <c r="J67" s="48"/>
      <c r="K67" s="48"/>
      <c r="L67" s="48"/>
      <c r="M67" s="6"/>
      <c r="N67" s="6"/>
      <c r="O67" s="6"/>
    </row>
    <row r="68">
      <c r="A68" s="15"/>
      <c r="B68" s="64" t="s">
        <v>57</v>
      </c>
      <c r="C68" s="65"/>
      <c r="D68" s="66" t="s">
        <v>28</v>
      </c>
      <c r="E68" s="50"/>
      <c r="F68" s="51"/>
      <c r="G68" s="51"/>
      <c r="H68" s="51"/>
      <c r="I68" s="51"/>
      <c r="J68" s="52"/>
      <c r="K68" s="35" t="s">
        <v>18</v>
      </c>
      <c r="L68" s="35" t="s">
        <v>19</v>
      </c>
      <c r="M68" s="15"/>
      <c r="N68" s="15"/>
      <c r="O68" s="15"/>
    </row>
    <row r="69">
      <c r="A69" s="15"/>
      <c r="B69" s="31"/>
      <c r="C69" s="31"/>
      <c r="D69" s="31"/>
      <c r="E69" s="32"/>
      <c r="F69" s="33"/>
      <c r="G69" s="33"/>
      <c r="H69" s="33"/>
      <c r="I69" s="33"/>
      <c r="J69" s="34"/>
      <c r="K69" s="35">
        <f t="shared" ref="K69:L69" si="26">SUM(K70:K77)</f>
        <v>0</v>
      </c>
      <c r="L69" s="35">
        <f t="shared" si="26"/>
        <v>0</v>
      </c>
      <c r="M69" s="15"/>
      <c r="N69" s="15"/>
      <c r="O69" s="15"/>
    </row>
    <row r="70">
      <c r="A70" s="15"/>
      <c r="B70" s="36" t="s">
        <v>29</v>
      </c>
      <c r="C70" s="68" t="s">
        <v>58</v>
      </c>
      <c r="D70" s="44">
        <v>5.999566101137E12</v>
      </c>
      <c r="E70" s="44">
        <v>60.0</v>
      </c>
      <c r="F70" s="44" t="s">
        <v>40</v>
      </c>
      <c r="G70" s="45">
        <v>299.0</v>
      </c>
      <c r="H70" s="57"/>
      <c r="I70" s="45">
        <v>499.0</v>
      </c>
      <c r="J70" s="46"/>
      <c r="K70" s="45">
        <f t="shared" ref="K70:K77" si="27">J70*G70</f>
        <v>0</v>
      </c>
      <c r="L70" s="45">
        <f t="shared" ref="L70:L77" si="28">K70*1.18</f>
        <v>0</v>
      </c>
      <c r="M70" s="15"/>
      <c r="N70" s="15"/>
      <c r="O70" s="15"/>
    </row>
    <row r="71">
      <c r="A71" s="15"/>
      <c r="B71" s="36" t="s">
        <v>29</v>
      </c>
      <c r="C71" s="68" t="s">
        <v>59</v>
      </c>
      <c r="D71" s="44">
        <v>5.999566101151E12</v>
      </c>
      <c r="E71" s="44">
        <v>60.0</v>
      </c>
      <c r="F71" s="44" t="s">
        <v>40</v>
      </c>
      <c r="G71" s="45">
        <v>299.0</v>
      </c>
      <c r="H71" s="57"/>
      <c r="I71" s="45">
        <v>499.0</v>
      </c>
      <c r="J71" s="46"/>
      <c r="K71" s="45">
        <f t="shared" si="27"/>
        <v>0</v>
      </c>
      <c r="L71" s="45">
        <f t="shared" si="28"/>
        <v>0</v>
      </c>
      <c r="M71" s="15"/>
      <c r="N71" s="15"/>
      <c r="O71" s="15"/>
    </row>
    <row r="72">
      <c r="A72" s="15"/>
      <c r="B72" s="36" t="s">
        <v>29</v>
      </c>
      <c r="C72" s="55" t="s">
        <v>60</v>
      </c>
      <c r="D72" s="44">
        <v>5.999566101144E12</v>
      </c>
      <c r="E72" s="44">
        <v>60.0</v>
      </c>
      <c r="F72" s="44" t="s">
        <v>40</v>
      </c>
      <c r="G72" s="45">
        <v>299.0</v>
      </c>
      <c r="H72" s="57"/>
      <c r="I72" s="45">
        <v>499.0</v>
      </c>
      <c r="J72" s="46"/>
      <c r="K72" s="45">
        <f t="shared" si="27"/>
        <v>0</v>
      </c>
      <c r="L72" s="45">
        <f t="shared" si="28"/>
        <v>0</v>
      </c>
      <c r="M72" s="15"/>
      <c r="N72" s="15"/>
      <c r="O72" s="15"/>
    </row>
    <row r="73">
      <c r="A73" s="15"/>
      <c r="B73" s="36" t="s">
        <v>29</v>
      </c>
      <c r="C73" s="55" t="s">
        <v>61</v>
      </c>
      <c r="D73" s="44">
        <v>5.999566101175E12</v>
      </c>
      <c r="E73" s="44">
        <v>60.0</v>
      </c>
      <c r="F73" s="44" t="s">
        <v>40</v>
      </c>
      <c r="G73" s="45">
        <v>299.0</v>
      </c>
      <c r="H73" s="57"/>
      <c r="I73" s="45">
        <v>499.0</v>
      </c>
      <c r="J73" s="46"/>
      <c r="K73" s="45">
        <f t="shared" si="27"/>
        <v>0</v>
      </c>
      <c r="L73" s="45">
        <f t="shared" si="28"/>
        <v>0</v>
      </c>
      <c r="M73" s="15"/>
      <c r="N73" s="15"/>
      <c r="O73" s="15"/>
    </row>
    <row r="74">
      <c r="A74" s="15"/>
      <c r="B74" s="36" t="s">
        <v>29</v>
      </c>
      <c r="C74" s="55" t="s">
        <v>62</v>
      </c>
      <c r="D74" s="44">
        <v>5.999566101168E12</v>
      </c>
      <c r="E74" s="44">
        <v>60.0</v>
      </c>
      <c r="F74" s="44" t="s">
        <v>40</v>
      </c>
      <c r="G74" s="45">
        <v>299.0</v>
      </c>
      <c r="H74" s="57"/>
      <c r="I74" s="45">
        <v>499.0</v>
      </c>
      <c r="J74" s="46"/>
      <c r="K74" s="45">
        <f t="shared" si="27"/>
        <v>0</v>
      </c>
      <c r="L74" s="45">
        <f t="shared" si="28"/>
        <v>0</v>
      </c>
      <c r="M74" s="15"/>
      <c r="N74" s="15"/>
      <c r="O74" s="15"/>
    </row>
    <row r="75">
      <c r="A75" s="15"/>
      <c r="B75" s="36" t="s">
        <v>29</v>
      </c>
      <c r="C75" s="55" t="s">
        <v>63</v>
      </c>
      <c r="D75" s="44">
        <v>5.999566101489E12</v>
      </c>
      <c r="E75" s="44">
        <v>60.0</v>
      </c>
      <c r="F75" s="44" t="s">
        <v>40</v>
      </c>
      <c r="G75" s="45">
        <v>299.0</v>
      </c>
      <c r="H75" s="57"/>
      <c r="I75" s="45">
        <v>499.0</v>
      </c>
      <c r="J75" s="46"/>
      <c r="K75" s="45">
        <f t="shared" si="27"/>
        <v>0</v>
      </c>
      <c r="L75" s="45">
        <f t="shared" si="28"/>
        <v>0</v>
      </c>
      <c r="M75" s="15"/>
      <c r="N75" s="15"/>
      <c r="O75" s="15"/>
    </row>
    <row r="76">
      <c r="A76" s="15"/>
      <c r="B76" s="36" t="s">
        <v>29</v>
      </c>
      <c r="C76" s="55" t="s">
        <v>64</v>
      </c>
      <c r="D76" s="44">
        <v>5.999566101465E12</v>
      </c>
      <c r="E76" s="44">
        <v>60.0</v>
      </c>
      <c r="F76" s="44" t="s">
        <v>40</v>
      </c>
      <c r="G76" s="45">
        <v>299.0</v>
      </c>
      <c r="H76" s="57"/>
      <c r="I76" s="45">
        <v>499.0</v>
      </c>
      <c r="J76" s="46"/>
      <c r="K76" s="45">
        <f t="shared" si="27"/>
        <v>0</v>
      </c>
      <c r="L76" s="45">
        <f t="shared" si="28"/>
        <v>0</v>
      </c>
      <c r="M76" s="15"/>
      <c r="N76" s="15"/>
      <c r="O76" s="15"/>
    </row>
    <row r="77">
      <c r="A77" s="15"/>
      <c r="B77" s="8" t="s">
        <v>29</v>
      </c>
      <c r="C77" s="61" t="s">
        <v>65</v>
      </c>
      <c r="D77" s="9">
        <v>5.999566101472E12</v>
      </c>
      <c r="E77" s="9">
        <v>60.0</v>
      </c>
      <c r="F77" s="9" t="s">
        <v>40</v>
      </c>
      <c r="G77" s="10">
        <v>299.0</v>
      </c>
      <c r="H77" s="13"/>
      <c r="I77" s="10">
        <v>499.0</v>
      </c>
      <c r="J77" s="38"/>
      <c r="K77" s="10">
        <f t="shared" si="27"/>
        <v>0</v>
      </c>
      <c r="L77" s="10">
        <f t="shared" si="28"/>
        <v>0</v>
      </c>
      <c r="M77" s="15"/>
      <c r="N77" s="15"/>
      <c r="O77" s="15"/>
    </row>
    <row r="78">
      <c r="A78" s="6"/>
      <c r="B78" s="18"/>
      <c r="C78" s="19"/>
      <c r="D78" s="20"/>
      <c r="E78" s="20"/>
      <c r="F78" s="20"/>
      <c r="G78" s="21"/>
      <c r="H78" s="20"/>
      <c r="I78" s="21"/>
      <c r="J78" s="21"/>
      <c r="K78" s="21"/>
      <c r="L78" s="21"/>
      <c r="M78" s="6"/>
      <c r="N78" s="6"/>
      <c r="O78" s="6"/>
    </row>
    <row r="79">
      <c r="A79" s="15"/>
      <c r="B79" s="23" t="s">
        <v>66</v>
      </c>
      <c r="C79" s="24"/>
      <c r="D79" s="25" t="s">
        <v>28</v>
      </c>
      <c r="E79" s="26"/>
      <c r="J79" s="27"/>
      <c r="K79" s="28" t="s">
        <v>18</v>
      </c>
      <c r="L79" s="28" t="s">
        <v>19</v>
      </c>
      <c r="M79" s="15"/>
      <c r="N79" s="15"/>
      <c r="O79" s="15"/>
    </row>
    <row r="80">
      <c r="A80" s="15"/>
      <c r="B80" s="31"/>
      <c r="C80" s="31"/>
      <c r="D80" s="31"/>
      <c r="E80" s="32"/>
      <c r="F80" s="33"/>
      <c r="G80" s="33"/>
      <c r="H80" s="33"/>
      <c r="I80" s="33"/>
      <c r="J80" s="34"/>
      <c r="K80" s="35">
        <f t="shared" ref="K80:L80" si="29">SUM(K81:K88)</f>
        <v>0</v>
      </c>
      <c r="L80" s="35">
        <f t="shared" si="29"/>
        <v>0</v>
      </c>
      <c r="M80" s="15"/>
      <c r="N80" s="15"/>
      <c r="O80" s="15"/>
    </row>
    <row r="81">
      <c r="A81" s="15"/>
      <c r="B81" s="36" t="s">
        <v>29</v>
      </c>
      <c r="C81" s="43" t="s">
        <v>63</v>
      </c>
      <c r="D81" s="44">
        <v>5.999566101458E12</v>
      </c>
      <c r="E81" s="44">
        <v>400.0</v>
      </c>
      <c r="F81" s="44" t="s">
        <v>24</v>
      </c>
      <c r="G81" s="45">
        <v>1225.0</v>
      </c>
      <c r="H81" s="44">
        <v>12.0</v>
      </c>
      <c r="I81" s="45">
        <v>1990.0</v>
      </c>
      <c r="J81" s="46"/>
      <c r="K81" s="45">
        <f t="shared" ref="K81:K88" si="30">J81*G81</f>
        <v>0</v>
      </c>
      <c r="L81" s="45">
        <f t="shared" ref="L81:L88" si="31">K81*1.18</f>
        <v>0</v>
      </c>
      <c r="M81" s="15"/>
      <c r="N81" s="15"/>
      <c r="O81" s="15"/>
    </row>
    <row r="82">
      <c r="A82" s="15"/>
      <c r="B82" s="36" t="s">
        <v>29</v>
      </c>
      <c r="C82" s="43" t="s">
        <v>58</v>
      </c>
      <c r="D82" s="44">
        <v>5.999566100246E12</v>
      </c>
      <c r="E82" s="44">
        <v>400.0</v>
      </c>
      <c r="F82" s="44" t="s">
        <v>24</v>
      </c>
      <c r="G82" s="45">
        <v>1225.0</v>
      </c>
      <c r="H82" s="44">
        <v>12.0</v>
      </c>
      <c r="I82" s="45">
        <v>1990.0</v>
      </c>
      <c r="J82" s="46"/>
      <c r="K82" s="45">
        <f t="shared" si="30"/>
        <v>0</v>
      </c>
      <c r="L82" s="45">
        <f t="shared" si="31"/>
        <v>0</v>
      </c>
      <c r="M82" s="15"/>
      <c r="N82" s="15"/>
      <c r="O82" s="15"/>
    </row>
    <row r="83">
      <c r="A83" s="15"/>
      <c r="B83" s="36" t="s">
        <v>29</v>
      </c>
      <c r="C83" s="43" t="s">
        <v>59</v>
      </c>
      <c r="D83" s="44">
        <v>5.999566100253E12</v>
      </c>
      <c r="E83" s="44">
        <v>400.0</v>
      </c>
      <c r="F83" s="44" t="s">
        <v>24</v>
      </c>
      <c r="G83" s="45">
        <v>1225.0</v>
      </c>
      <c r="H83" s="44">
        <v>12.0</v>
      </c>
      <c r="I83" s="45">
        <v>1990.0</v>
      </c>
      <c r="J83" s="46"/>
      <c r="K83" s="45">
        <f t="shared" si="30"/>
        <v>0</v>
      </c>
      <c r="L83" s="45">
        <f t="shared" si="31"/>
        <v>0</v>
      </c>
      <c r="M83" s="15"/>
      <c r="N83" s="15"/>
      <c r="O83" s="15"/>
    </row>
    <row r="84">
      <c r="A84" s="15"/>
      <c r="B84" s="36" t="s">
        <v>29</v>
      </c>
      <c r="C84" s="43" t="s">
        <v>60</v>
      </c>
      <c r="D84" s="44">
        <v>5.99956610026E12</v>
      </c>
      <c r="E84" s="44">
        <v>400.0</v>
      </c>
      <c r="F84" s="44" t="s">
        <v>24</v>
      </c>
      <c r="G84" s="45">
        <v>1225.0</v>
      </c>
      <c r="H84" s="44">
        <v>12.0</v>
      </c>
      <c r="I84" s="45">
        <v>1990.0</v>
      </c>
      <c r="J84" s="46"/>
      <c r="K84" s="45">
        <f t="shared" si="30"/>
        <v>0</v>
      </c>
      <c r="L84" s="45">
        <f t="shared" si="31"/>
        <v>0</v>
      </c>
      <c r="M84" s="15"/>
      <c r="N84" s="15"/>
      <c r="O84" s="15"/>
    </row>
    <row r="85">
      <c r="A85" s="15"/>
      <c r="B85" s="36" t="s">
        <v>29</v>
      </c>
      <c r="C85" s="43" t="s">
        <v>61</v>
      </c>
      <c r="D85" s="44">
        <v>5.999566100512E12</v>
      </c>
      <c r="E85" s="44">
        <v>400.0</v>
      </c>
      <c r="F85" s="44" t="s">
        <v>24</v>
      </c>
      <c r="G85" s="45">
        <v>1225.0</v>
      </c>
      <c r="H85" s="44">
        <v>12.0</v>
      </c>
      <c r="I85" s="45">
        <v>1990.0</v>
      </c>
      <c r="J85" s="46"/>
      <c r="K85" s="45">
        <f t="shared" si="30"/>
        <v>0</v>
      </c>
      <c r="L85" s="45">
        <f t="shared" si="31"/>
        <v>0</v>
      </c>
      <c r="M85" s="15"/>
      <c r="N85" s="15"/>
      <c r="O85" s="15"/>
    </row>
    <row r="86">
      <c r="A86" s="15"/>
      <c r="B86" s="36" t="s">
        <v>29</v>
      </c>
      <c r="C86" s="43" t="s">
        <v>62</v>
      </c>
      <c r="D86" s="44">
        <v>5.999566100529E12</v>
      </c>
      <c r="E86" s="44">
        <v>400.0</v>
      </c>
      <c r="F86" s="44" t="s">
        <v>24</v>
      </c>
      <c r="G86" s="45">
        <v>1225.0</v>
      </c>
      <c r="H86" s="44">
        <v>12.0</v>
      </c>
      <c r="I86" s="45">
        <v>1990.0</v>
      </c>
      <c r="J86" s="46"/>
      <c r="K86" s="45">
        <f t="shared" si="30"/>
        <v>0</v>
      </c>
      <c r="L86" s="45">
        <f t="shared" si="31"/>
        <v>0</v>
      </c>
      <c r="M86" s="15"/>
      <c r="N86" s="15"/>
      <c r="O86" s="15"/>
    </row>
    <row r="87">
      <c r="A87" s="15"/>
      <c r="B87" s="36" t="s">
        <v>29</v>
      </c>
      <c r="C87" s="43" t="s">
        <v>67</v>
      </c>
      <c r="D87" s="44">
        <v>5.999566101373E12</v>
      </c>
      <c r="E87" s="44">
        <v>400.0</v>
      </c>
      <c r="F87" s="44" t="s">
        <v>24</v>
      </c>
      <c r="G87" s="45">
        <v>1225.0</v>
      </c>
      <c r="H87" s="44">
        <v>12.0</v>
      </c>
      <c r="I87" s="45">
        <v>1990.0</v>
      </c>
      <c r="J87" s="46"/>
      <c r="K87" s="45">
        <f t="shared" si="30"/>
        <v>0</v>
      </c>
      <c r="L87" s="45">
        <f t="shared" si="31"/>
        <v>0</v>
      </c>
      <c r="M87" s="15"/>
      <c r="N87" s="15"/>
      <c r="O87" s="15"/>
    </row>
    <row r="88">
      <c r="A88" s="15"/>
      <c r="B88" s="8" t="s">
        <v>29</v>
      </c>
      <c r="C88" s="37" t="s">
        <v>68</v>
      </c>
      <c r="D88" s="9">
        <v>5.999566101441E12</v>
      </c>
      <c r="E88" s="9">
        <v>400.0</v>
      </c>
      <c r="F88" s="9" t="s">
        <v>24</v>
      </c>
      <c r="G88" s="10">
        <v>1225.0</v>
      </c>
      <c r="H88" s="9">
        <v>12.0</v>
      </c>
      <c r="I88" s="10">
        <v>1990.0</v>
      </c>
      <c r="J88" s="38"/>
      <c r="K88" s="10">
        <f t="shared" si="30"/>
        <v>0</v>
      </c>
      <c r="L88" s="10">
        <f t="shared" si="31"/>
        <v>0</v>
      </c>
      <c r="M88" s="15"/>
      <c r="N88" s="15"/>
      <c r="O88" s="15"/>
    </row>
    <row r="89">
      <c r="A89" s="6"/>
      <c r="B89" s="18"/>
      <c r="C89" s="19"/>
      <c r="D89" s="20"/>
      <c r="E89" s="20"/>
      <c r="F89" s="20"/>
      <c r="G89" s="21"/>
      <c r="H89" s="20"/>
      <c r="I89" s="21"/>
      <c r="J89" s="21"/>
      <c r="K89" s="21"/>
      <c r="L89" s="21"/>
      <c r="M89" s="6"/>
      <c r="N89" s="6"/>
      <c r="O89" s="6"/>
    </row>
    <row r="90">
      <c r="A90" s="15"/>
      <c r="B90" s="69" t="s">
        <v>69</v>
      </c>
      <c r="C90" s="27"/>
      <c r="D90" s="25" t="s">
        <v>28</v>
      </c>
      <c r="E90" s="26"/>
      <c r="J90" s="27"/>
      <c r="K90" s="28" t="s">
        <v>18</v>
      </c>
      <c r="L90" s="28" t="s">
        <v>19</v>
      </c>
      <c r="M90" s="15"/>
      <c r="N90" s="15"/>
      <c r="O90" s="15"/>
    </row>
    <row r="91">
      <c r="A91" s="15"/>
      <c r="B91" s="32"/>
      <c r="C91" s="34"/>
      <c r="D91" s="31"/>
      <c r="E91" s="32"/>
      <c r="F91" s="33"/>
      <c r="G91" s="33"/>
      <c r="H91" s="33"/>
      <c r="I91" s="33"/>
      <c r="J91" s="34"/>
      <c r="K91" s="35">
        <f t="shared" ref="K91:L91" si="32">SUM(K92:K99)</f>
        <v>0</v>
      </c>
      <c r="L91" s="35">
        <f t="shared" si="32"/>
        <v>0</v>
      </c>
      <c r="M91" s="15"/>
      <c r="N91" s="15"/>
      <c r="O91" s="15"/>
    </row>
    <row r="92">
      <c r="A92" s="15"/>
      <c r="B92" s="36" t="s">
        <v>29</v>
      </c>
      <c r="C92" s="55" t="s">
        <v>63</v>
      </c>
      <c r="D92" s="44">
        <v>5.999566101519E12</v>
      </c>
      <c r="E92" s="45">
        <v>1000.0</v>
      </c>
      <c r="F92" s="44">
        <v>1.0</v>
      </c>
      <c r="G92" s="45">
        <v>3020.0</v>
      </c>
      <c r="H92" s="57"/>
      <c r="I92" s="60"/>
      <c r="J92" s="46"/>
      <c r="K92" s="45">
        <f t="shared" ref="K92:K99" si="33">J92*G92</f>
        <v>0</v>
      </c>
      <c r="L92" s="45">
        <f t="shared" ref="L92:L99" si="34">K92*1.18</f>
        <v>0</v>
      </c>
      <c r="M92" s="15"/>
      <c r="N92" s="15"/>
      <c r="O92" s="15"/>
    </row>
    <row r="93">
      <c r="A93" s="15"/>
      <c r="B93" s="36" t="s">
        <v>29</v>
      </c>
      <c r="C93" s="55" t="s">
        <v>58</v>
      </c>
      <c r="D93" s="44">
        <v>5.999566101083E12</v>
      </c>
      <c r="E93" s="45">
        <v>1000.0</v>
      </c>
      <c r="F93" s="44">
        <v>1.0</v>
      </c>
      <c r="G93" s="45">
        <v>3020.0</v>
      </c>
      <c r="H93" s="57"/>
      <c r="I93" s="60"/>
      <c r="J93" s="46"/>
      <c r="K93" s="45">
        <f t="shared" si="33"/>
        <v>0</v>
      </c>
      <c r="L93" s="45">
        <f t="shared" si="34"/>
        <v>0</v>
      </c>
      <c r="M93" s="15"/>
      <c r="N93" s="15"/>
      <c r="O93" s="15"/>
    </row>
    <row r="94">
      <c r="A94" s="15"/>
      <c r="B94" s="36" t="s">
        <v>29</v>
      </c>
      <c r="C94" s="55" t="s">
        <v>59</v>
      </c>
      <c r="D94" s="44">
        <v>5.999566101106E12</v>
      </c>
      <c r="E94" s="45">
        <v>1000.0</v>
      </c>
      <c r="F94" s="44">
        <v>1.0</v>
      </c>
      <c r="G94" s="45">
        <v>3020.0</v>
      </c>
      <c r="H94" s="57"/>
      <c r="I94" s="60"/>
      <c r="J94" s="46"/>
      <c r="K94" s="45">
        <f t="shared" si="33"/>
        <v>0</v>
      </c>
      <c r="L94" s="45">
        <f t="shared" si="34"/>
        <v>0</v>
      </c>
      <c r="M94" s="15"/>
      <c r="N94" s="15"/>
      <c r="O94" s="15"/>
    </row>
    <row r="95">
      <c r="A95" s="15"/>
      <c r="B95" s="36" t="s">
        <v>29</v>
      </c>
      <c r="C95" s="55" t="s">
        <v>70</v>
      </c>
      <c r="D95" s="44">
        <v>5.99956610109E12</v>
      </c>
      <c r="E95" s="45">
        <v>1000.0</v>
      </c>
      <c r="F95" s="44">
        <v>1.0</v>
      </c>
      <c r="G95" s="45">
        <v>3020.0</v>
      </c>
      <c r="H95" s="57"/>
      <c r="I95" s="60"/>
      <c r="J95" s="46"/>
      <c r="K95" s="45">
        <f t="shared" si="33"/>
        <v>0</v>
      </c>
      <c r="L95" s="45">
        <f t="shared" si="34"/>
        <v>0</v>
      </c>
      <c r="M95" s="15"/>
      <c r="N95" s="15"/>
      <c r="O95" s="15"/>
    </row>
    <row r="96">
      <c r="A96" s="15"/>
      <c r="B96" s="36" t="s">
        <v>29</v>
      </c>
      <c r="C96" s="55" t="s">
        <v>61</v>
      </c>
      <c r="D96" s="44">
        <v>5.99956610112E12</v>
      </c>
      <c r="E96" s="45">
        <v>1000.0</v>
      </c>
      <c r="F96" s="44">
        <v>1.0</v>
      </c>
      <c r="G96" s="45">
        <v>3020.0</v>
      </c>
      <c r="H96" s="57"/>
      <c r="I96" s="60"/>
      <c r="J96" s="46"/>
      <c r="K96" s="45">
        <f t="shared" si="33"/>
        <v>0</v>
      </c>
      <c r="L96" s="45">
        <f t="shared" si="34"/>
        <v>0</v>
      </c>
      <c r="M96" s="15"/>
      <c r="N96" s="15"/>
      <c r="O96" s="15"/>
    </row>
    <row r="97">
      <c r="A97" s="15"/>
      <c r="B97" s="36" t="s">
        <v>29</v>
      </c>
      <c r="C97" s="55" t="s">
        <v>62</v>
      </c>
      <c r="D97" s="44">
        <v>5.999566101113E12</v>
      </c>
      <c r="E97" s="45">
        <v>1000.0</v>
      </c>
      <c r="F97" s="44">
        <v>1.0</v>
      </c>
      <c r="G97" s="45">
        <v>3020.0</v>
      </c>
      <c r="H97" s="57"/>
      <c r="I97" s="60"/>
      <c r="J97" s="46"/>
      <c r="K97" s="45">
        <f t="shared" si="33"/>
        <v>0</v>
      </c>
      <c r="L97" s="45">
        <f t="shared" si="34"/>
        <v>0</v>
      </c>
      <c r="M97" s="15"/>
      <c r="N97" s="15"/>
      <c r="O97" s="15"/>
    </row>
    <row r="98">
      <c r="A98" s="15"/>
      <c r="B98" s="36" t="s">
        <v>29</v>
      </c>
      <c r="C98" s="55" t="s">
        <v>64</v>
      </c>
      <c r="D98" s="44">
        <v>5.999566101496E12</v>
      </c>
      <c r="E98" s="45">
        <v>1000.0</v>
      </c>
      <c r="F98" s="44">
        <v>1.0</v>
      </c>
      <c r="G98" s="45">
        <v>3020.0</v>
      </c>
      <c r="H98" s="57"/>
      <c r="I98" s="60"/>
      <c r="J98" s="46"/>
      <c r="K98" s="45">
        <f t="shared" si="33"/>
        <v>0</v>
      </c>
      <c r="L98" s="45">
        <f t="shared" si="34"/>
        <v>0</v>
      </c>
      <c r="M98" s="15"/>
      <c r="N98" s="15"/>
      <c r="O98" s="15"/>
    </row>
    <row r="99">
      <c r="A99" s="15"/>
      <c r="B99" s="8" t="s">
        <v>29</v>
      </c>
      <c r="C99" s="61" t="s">
        <v>65</v>
      </c>
      <c r="D99" s="9">
        <v>5.999566101502E12</v>
      </c>
      <c r="E99" s="10">
        <v>1000.0</v>
      </c>
      <c r="F99" s="9">
        <v>1.0</v>
      </c>
      <c r="G99" s="10">
        <v>3020.0</v>
      </c>
      <c r="H99" s="13"/>
      <c r="I99" s="12"/>
      <c r="J99" s="38"/>
      <c r="K99" s="10">
        <f t="shared" si="33"/>
        <v>0</v>
      </c>
      <c r="L99" s="10">
        <f t="shared" si="34"/>
        <v>0</v>
      </c>
      <c r="M99" s="15"/>
      <c r="N99" s="15"/>
      <c r="O99" s="15"/>
    </row>
    <row r="100">
      <c r="A100" s="6"/>
      <c r="B100" s="18"/>
      <c r="C100" s="19"/>
      <c r="D100" s="20"/>
      <c r="E100" s="20"/>
      <c r="F100" s="20"/>
      <c r="G100" s="21"/>
      <c r="H100" s="20"/>
      <c r="I100" s="21"/>
      <c r="J100" s="21"/>
      <c r="K100" s="21"/>
      <c r="L100" s="21"/>
      <c r="M100" s="6"/>
      <c r="N100" s="6"/>
      <c r="O100" s="6"/>
    </row>
    <row r="101">
      <c r="A101" s="15"/>
      <c r="B101" s="23" t="s">
        <v>71</v>
      </c>
      <c r="C101" s="24"/>
      <c r="D101" s="25" t="s">
        <v>17</v>
      </c>
      <c r="E101" s="26"/>
      <c r="J101" s="27"/>
      <c r="K101" s="28" t="s">
        <v>18</v>
      </c>
      <c r="L101" s="28" t="s">
        <v>19</v>
      </c>
      <c r="M101" s="15"/>
      <c r="N101" s="15"/>
      <c r="O101" s="15"/>
    </row>
    <row r="102">
      <c r="A102" s="15"/>
      <c r="B102" s="31"/>
      <c r="C102" s="31"/>
      <c r="D102" s="31"/>
      <c r="E102" s="32"/>
      <c r="F102" s="33"/>
      <c r="G102" s="33"/>
      <c r="H102" s="33"/>
      <c r="I102" s="33"/>
      <c r="J102" s="34"/>
      <c r="K102" s="35">
        <f t="shared" ref="K102:L102" si="35">SUM(K103:K105)</f>
        <v>0</v>
      </c>
      <c r="L102" s="35">
        <f t="shared" si="35"/>
        <v>0</v>
      </c>
      <c r="M102" s="15"/>
      <c r="N102" s="15"/>
      <c r="O102" s="15"/>
    </row>
    <row r="103">
      <c r="A103" s="15"/>
      <c r="B103" s="36" t="s">
        <v>29</v>
      </c>
      <c r="C103" s="55" t="s">
        <v>72</v>
      </c>
      <c r="D103" s="44">
        <v>5.99956610042E12</v>
      </c>
      <c r="E103" s="44">
        <v>750.0</v>
      </c>
      <c r="F103" s="44" t="s">
        <v>24</v>
      </c>
      <c r="G103" s="45">
        <v>680.0</v>
      </c>
      <c r="H103" s="57"/>
      <c r="I103" s="60"/>
      <c r="J103" s="46"/>
      <c r="K103" s="45">
        <f t="shared" ref="K103:K105" si="36">J103*G103</f>
        <v>0</v>
      </c>
      <c r="L103" s="45">
        <f t="shared" ref="L103:L105" si="37">K103*1.27</f>
        <v>0</v>
      </c>
      <c r="M103" s="15"/>
      <c r="N103" s="15"/>
      <c r="O103" s="15"/>
    </row>
    <row r="104">
      <c r="A104" s="15"/>
      <c r="B104" s="36" t="s">
        <v>29</v>
      </c>
      <c r="C104" s="55" t="s">
        <v>73</v>
      </c>
      <c r="D104" s="44">
        <v>5.999566101069E12</v>
      </c>
      <c r="E104" s="44">
        <v>600.0</v>
      </c>
      <c r="F104" s="44" t="s">
        <v>24</v>
      </c>
      <c r="G104" s="45">
        <v>680.0</v>
      </c>
      <c r="H104" s="57"/>
      <c r="I104" s="60"/>
      <c r="J104" s="46"/>
      <c r="K104" s="45">
        <f t="shared" si="36"/>
        <v>0</v>
      </c>
      <c r="L104" s="45">
        <f t="shared" si="37"/>
        <v>0</v>
      </c>
      <c r="M104" s="15"/>
      <c r="N104" s="15"/>
      <c r="O104" s="15"/>
    </row>
    <row r="105">
      <c r="A105" s="15"/>
      <c r="B105" s="8" t="s">
        <v>29</v>
      </c>
      <c r="C105" s="61" t="s">
        <v>74</v>
      </c>
      <c r="D105" s="9">
        <v>5.999566101526E12</v>
      </c>
      <c r="E105" s="9">
        <v>600.0</v>
      </c>
      <c r="F105" s="9" t="s">
        <v>24</v>
      </c>
      <c r="G105" s="10">
        <v>680.0</v>
      </c>
      <c r="H105" s="13"/>
      <c r="I105" s="12"/>
      <c r="J105" s="38"/>
      <c r="K105" s="10">
        <f t="shared" si="36"/>
        <v>0</v>
      </c>
      <c r="L105" s="10">
        <f t="shared" si="37"/>
        <v>0</v>
      </c>
      <c r="M105" s="15"/>
      <c r="N105" s="15"/>
      <c r="O105" s="15"/>
    </row>
    <row r="106">
      <c r="A106" s="6"/>
      <c r="B106" s="18"/>
      <c r="C106" s="19"/>
      <c r="D106" s="20"/>
      <c r="E106" s="20"/>
      <c r="F106" s="20"/>
      <c r="G106" s="21"/>
      <c r="H106" s="20"/>
      <c r="I106" s="21"/>
      <c r="J106" s="21"/>
      <c r="K106" s="21"/>
      <c r="L106" s="21"/>
      <c r="M106" s="6"/>
      <c r="N106" s="6"/>
      <c r="O106" s="6"/>
    </row>
    <row r="107">
      <c r="A107" s="15"/>
      <c r="B107" s="23" t="s">
        <v>75</v>
      </c>
      <c r="C107" s="24"/>
      <c r="D107" s="25" t="s">
        <v>17</v>
      </c>
      <c r="E107" s="26"/>
      <c r="J107" s="27"/>
      <c r="K107" s="28" t="s">
        <v>18</v>
      </c>
      <c r="L107" s="28" t="s">
        <v>19</v>
      </c>
      <c r="M107" s="15"/>
      <c r="N107" s="15"/>
      <c r="O107" s="15"/>
    </row>
    <row r="108">
      <c r="A108" s="15"/>
      <c r="B108" s="31"/>
      <c r="C108" s="31"/>
      <c r="D108" s="31"/>
      <c r="E108" s="32"/>
      <c r="F108" s="33"/>
      <c r="G108" s="33"/>
      <c r="H108" s="33"/>
      <c r="I108" s="33"/>
      <c r="J108" s="34"/>
      <c r="K108" s="35">
        <f t="shared" ref="K108:L108" si="38">SUM(K109:K111)</f>
        <v>0</v>
      </c>
      <c r="L108" s="35">
        <f t="shared" si="38"/>
        <v>0</v>
      </c>
      <c r="M108" s="15"/>
      <c r="N108" s="15"/>
      <c r="O108" s="15"/>
    </row>
    <row r="109">
      <c r="A109" s="15"/>
      <c r="B109" s="36" t="s">
        <v>29</v>
      </c>
      <c r="C109" s="55" t="s">
        <v>72</v>
      </c>
      <c r="D109" s="44">
        <v>5.999566101649E12</v>
      </c>
      <c r="E109" s="45">
        <v>25000.0</v>
      </c>
      <c r="F109" s="44" t="s">
        <v>24</v>
      </c>
      <c r="G109" s="45">
        <v>18600.0</v>
      </c>
      <c r="H109" s="57"/>
      <c r="I109" s="60"/>
      <c r="J109" s="46"/>
      <c r="K109" s="45">
        <f t="shared" ref="K109:K111" si="39">J109*G109</f>
        <v>0</v>
      </c>
      <c r="L109" s="45">
        <f t="shared" ref="L109:L111" si="40">K109*1.27</f>
        <v>0</v>
      </c>
      <c r="M109" s="15"/>
      <c r="N109" s="15"/>
      <c r="O109" s="15"/>
    </row>
    <row r="110">
      <c r="A110" s="15"/>
      <c r="B110" s="36" t="s">
        <v>29</v>
      </c>
      <c r="C110" s="55" t="s">
        <v>73</v>
      </c>
      <c r="D110" s="44">
        <v>5.999566101656E12</v>
      </c>
      <c r="E110" s="45">
        <v>25000.0</v>
      </c>
      <c r="F110" s="44" t="s">
        <v>24</v>
      </c>
      <c r="G110" s="45">
        <v>14800.0</v>
      </c>
      <c r="H110" s="57"/>
      <c r="I110" s="60"/>
      <c r="J110" s="46"/>
      <c r="K110" s="45">
        <f t="shared" si="39"/>
        <v>0</v>
      </c>
      <c r="L110" s="45">
        <f t="shared" si="40"/>
        <v>0</v>
      </c>
      <c r="M110" s="15"/>
      <c r="N110" s="15"/>
      <c r="O110" s="15"/>
    </row>
    <row r="111">
      <c r="A111" s="15"/>
      <c r="B111" s="8" t="s">
        <v>29</v>
      </c>
      <c r="C111" s="61" t="s">
        <v>74</v>
      </c>
      <c r="D111" s="9">
        <v>5.999566101663E12</v>
      </c>
      <c r="E111" s="10">
        <v>25000.0</v>
      </c>
      <c r="F111" s="9" t="s">
        <v>24</v>
      </c>
      <c r="G111" s="10">
        <v>18600.0</v>
      </c>
      <c r="H111" s="13"/>
      <c r="I111" s="12"/>
      <c r="J111" s="38"/>
      <c r="K111" s="10">
        <f t="shared" si="39"/>
        <v>0</v>
      </c>
      <c r="L111" s="10">
        <f t="shared" si="40"/>
        <v>0</v>
      </c>
      <c r="M111" s="15"/>
      <c r="N111" s="15"/>
      <c r="O111" s="15"/>
    </row>
    <row r="112">
      <c r="A112" s="6"/>
      <c r="B112" s="18"/>
      <c r="C112" s="19"/>
      <c r="D112" s="20"/>
      <c r="E112" s="20"/>
      <c r="F112" s="20"/>
      <c r="G112" s="21"/>
      <c r="H112" s="20"/>
      <c r="I112" s="21"/>
      <c r="J112" s="21"/>
      <c r="K112" s="21"/>
      <c r="L112" s="21"/>
      <c r="M112" s="6"/>
      <c r="N112" s="6"/>
      <c r="O112" s="6"/>
    </row>
    <row r="113">
      <c r="A113" s="15"/>
      <c r="B113" s="69" t="s">
        <v>76</v>
      </c>
      <c r="C113" s="27"/>
      <c r="D113" s="25" t="s">
        <v>17</v>
      </c>
      <c r="E113" s="26"/>
      <c r="J113" s="27"/>
      <c r="K113" s="28" t="s">
        <v>18</v>
      </c>
      <c r="L113" s="28" t="s">
        <v>19</v>
      </c>
      <c r="M113" s="15"/>
      <c r="N113" s="15"/>
      <c r="O113" s="15"/>
    </row>
    <row r="114">
      <c r="A114" s="15"/>
      <c r="B114" s="32"/>
      <c r="C114" s="34"/>
      <c r="D114" s="31"/>
      <c r="E114" s="32"/>
      <c r="F114" s="33"/>
      <c r="G114" s="33"/>
      <c r="H114" s="33"/>
      <c r="I114" s="33"/>
      <c r="J114" s="34"/>
      <c r="K114" s="35">
        <f t="shared" ref="K114:L114" si="41">SUM(K115:K126)</f>
        <v>0</v>
      </c>
      <c r="L114" s="35">
        <f t="shared" si="41"/>
        <v>0</v>
      </c>
      <c r="M114" s="15"/>
      <c r="N114" s="15"/>
      <c r="O114" s="15"/>
    </row>
    <row r="115">
      <c r="A115" s="15"/>
      <c r="B115" s="36" t="s">
        <v>29</v>
      </c>
      <c r="C115" s="55" t="s">
        <v>77</v>
      </c>
      <c r="D115" s="44">
        <v>5.999566101052E12</v>
      </c>
      <c r="E115" s="44">
        <v>40.0</v>
      </c>
      <c r="F115" s="44" t="s">
        <v>24</v>
      </c>
      <c r="G115" s="45">
        <v>1020.0</v>
      </c>
      <c r="H115" s="57"/>
      <c r="I115" s="60"/>
      <c r="J115" s="46"/>
      <c r="K115" s="45">
        <f t="shared" ref="K115:K126" si="42">J115*G115</f>
        <v>0</v>
      </c>
      <c r="L115" s="45">
        <f t="shared" ref="L115:L126" si="43">K115*1.27</f>
        <v>0</v>
      </c>
      <c r="M115" s="15"/>
      <c r="N115" s="15"/>
      <c r="O115" s="15"/>
    </row>
    <row r="116">
      <c r="A116" s="15"/>
      <c r="B116" s="36" t="s">
        <v>29</v>
      </c>
      <c r="C116" s="55" t="s">
        <v>78</v>
      </c>
      <c r="D116" s="44">
        <v>5.99956610154E12</v>
      </c>
      <c r="E116" s="44">
        <v>70.0</v>
      </c>
      <c r="F116" s="44" t="s">
        <v>24</v>
      </c>
      <c r="G116" s="45">
        <v>1705.4</v>
      </c>
      <c r="H116" s="57"/>
      <c r="I116" s="60"/>
      <c r="J116" s="46"/>
      <c r="K116" s="45">
        <f t="shared" si="42"/>
        <v>0</v>
      </c>
      <c r="L116" s="45">
        <f t="shared" si="43"/>
        <v>0</v>
      </c>
      <c r="M116" s="15"/>
      <c r="N116" s="15"/>
      <c r="O116" s="15"/>
    </row>
    <row r="117">
      <c r="A117" s="15"/>
      <c r="B117" s="36" t="s">
        <v>29</v>
      </c>
      <c r="C117" s="55" t="s">
        <v>79</v>
      </c>
      <c r="D117" s="44">
        <v>5.999566100727E12</v>
      </c>
      <c r="E117" s="44">
        <v>40.0</v>
      </c>
      <c r="F117" s="44" t="s">
        <v>24</v>
      </c>
      <c r="G117" s="45">
        <v>1540.0</v>
      </c>
      <c r="H117" s="57"/>
      <c r="I117" s="60"/>
      <c r="J117" s="46"/>
      <c r="K117" s="45">
        <f t="shared" si="42"/>
        <v>0</v>
      </c>
      <c r="L117" s="45">
        <f t="shared" si="43"/>
        <v>0</v>
      </c>
      <c r="M117" s="15"/>
      <c r="N117" s="15"/>
      <c r="O117" s="15"/>
    </row>
    <row r="118">
      <c r="A118" s="15"/>
      <c r="B118" s="36" t="s">
        <v>29</v>
      </c>
      <c r="C118" s="55" t="s">
        <v>80</v>
      </c>
      <c r="D118" s="44">
        <v>5.999566101533E12</v>
      </c>
      <c r="E118" s="44">
        <v>70.0</v>
      </c>
      <c r="F118" s="44" t="s">
        <v>24</v>
      </c>
      <c r="G118" s="45">
        <v>2100.0</v>
      </c>
      <c r="H118" s="57"/>
      <c r="I118" s="60"/>
      <c r="J118" s="46"/>
      <c r="K118" s="45">
        <f t="shared" si="42"/>
        <v>0</v>
      </c>
      <c r="L118" s="45">
        <f t="shared" si="43"/>
        <v>0</v>
      </c>
      <c r="M118" s="15"/>
      <c r="N118" s="15"/>
      <c r="O118" s="15"/>
    </row>
    <row r="119">
      <c r="A119" s="15"/>
      <c r="B119" s="36" t="s">
        <v>29</v>
      </c>
      <c r="C119" s="55" t="s">
        <v>81</v>
      </c>
      <c r="D119" s="44">
        <v>5.999566101564E12</v>
      </c>
      <c r="E119" s="44">
        <v>70.0</v>
      </c>
      <c r="F119" s="44" t="s">
        <v>24</v>
      </c>
      <c r="G119" s="45">
        <v>1800.0</v>
      </c>
      <c r="H119" s="57"/>
      <c r="I119" s="60"/>
      <c r="J119" s="46"/>
      <c r="K119" s="45">
        <f t="shared" si="42"/>
        <v>0</v>
      </c>
      <c r="L119" s="45">
        <f t="shared" si="43"/>
        <v>0</v>
      </c>
      <c r="M119" s="15"/>
      <c r="N119" s="15"/>
      <c r="O119" s="15"/>
    </row>
    <row r="120">
      <c r="A120" s="15"/>
      <c r="B120" s="36" t="s">
        <v>29</v>
      </c>
      <c r="C120" s="55" t="s">
        <v>82</v>
      </c>
      <c r="D120" s="44">
        <v>5.99956610068E12</v>
      </c>
      <c r="E120" s="44">
        <v>300.0</v>
      </c>
      <c r="F120" s="44" t="s">
        <v>24</v>
      </c>
      <c r="G120" s="45">
        <v>1090.0</v>
      </c>
      <c r="H120" s="57"/>
      <c r="I120" s="60"/>
      <c r="J120" s="46"/>
      <c r="K120" s="45">
        <f t="shared" si="42"/>
        <v>0</v>
      </c>
      <c r="L120" s="45">
        <f t="shared" si="43"/>
        <v>0</v>
      </c>
      <c r="M120" s="15"/>
      <c r="N120" s="15"/>
      <c r="O120" s="15"/>
    </row>
    <row r="121">
      <c r="A121" s="15"/>
      <c r="B121" s="36" t="s">
        <v>29</v>
      </c>
      <c r="C121" s="55" t="s">
        <v>83</v>
      </c>
      <c r="D121" s="44">
        <v>5.999566100703E12</v>
      </c>
      <c r="E121" s="44">
        <v>260.0</v>
      </c>
      <c r="F121" s="44" t="s">
        <v>24</v>
      </c>
      <c r="G121" s="45">
        <v>1100.0</v>
      </c>
      <c r="H121" s="57"/>
      <c r="I121" s="60"/>
      <c r="J121" s="46"/>
      <c r="K121" s="45">
        <f t="shared" si="42"/>
        <v>0</v>
      </c>
      <c r="L121" s="45">
        <f t="shared" si="43"/>
        <v>0</v>
      </c>
      <c r="M121" s="15"/>
      <c r="N121" s="15"/>
      <c r="O121" s="15"/>
    </row>
    <row r="122">
      <c r="A122" s="15"/>
      <c r="B122" s="36" t="s">
        <v>29</v>
      </c>
      <c r="C122" s="55" t="s">
        <v>84</v>
      </c>
      <c r="D122" s="44">
        <v>5.999566100697E12</v>
      </c>
      <c r="E122" s="44">
        <v>250.0</v>
      </c>
      <c r="F122" s="44" t="s">
        <v>24</v>
      </c>
      <c r="G122" s="45">
        <v>1176.0</v>
      </c>
      <c r="H122" s="57"/>
      <c r="I122" s="60"/>
      <c r="J122" s="46"/>
      <c r="K122" s="45">
        <f t="shared" si="42"/>
        <v>0</v>
      </c>
      <c r="L122" s="45">
        <f t="shared" si="43"/>
        <v>0</v>
      </c>
      <c r="M122" s="15"/>
      <c r="N122" s="15"/>
      <c r="O122" s="15"/>
    </row>
    <row r="123">
      <c r="A123" s="15"/>
      <c r="B123" s="36" t="s">
        <v>29</v>
      </c>
      <c r="C123" s="55" t="s">
        <v>85</v>
      </c>
      <c r="D123" s="44">
        <v>5.99956610071E12</v>
      </c>
      <c r="E123" s="44">
        <v>250.0</v>
      </c>
      <c r="F123" s="44" t="s">
        <v>24</v>
      </c>
      <c r="G123" s="45">
        <v>766.0</v>
      </c>
      <c r="H123" s="57"/>
      <c r="I123" s="60"/>
      <c r="J123" s="46"/>
      <c r="K123" s="45">
        <f t="shared" si="42"/>
        <v>0</v>
      </c>
      <c r="L123" s="45">
        <f t="shared" si="43"/>
        <v>0</v>
      </c>
      <c r="M123" s="15"/>
      <c r="N123" s="15"/>
      <c r="O123" s="15"/>
    </row>
    <row r="124">
      <c r="A124" s="15"/>
      <c r="B124" s="36" t="s">
        <v>29</v>
      </c>
      <c r="C124" s="55" t="s">
        <v>86</v>
      </c>
      <c r="D124" s="44">
        <v>5.999566100659E12</v>
      </c>
      <c r="E124" s="44">
        <v>250.0</v>
      </c>
      <c r="F124" s="44" t="s">
        <v>24</v>
      </c>
      <c r="G124" s="45">
        <v>1117.0</v>
      </c>
      <c r="H124" s="57"/>
      <c r="I124" s="60"/>
      <c r="J124" s="46"/>
      <c r="K124" s="45">
        <f t="shared" si="42"/>
        <v>0</v>
      </c>
      <c r="L124" s="45">
        <f t="shared" si="43"/>
        <v>0</v>
      </c>
      <c r="M124" s="15"/>
      <c r="N124" s="15"/>
      <c r="O124" s="15"/>
    </row>
    <row r="125">
      <c r="A125" s="15"/>
      <c r="B125" s="36" t="s">
        <v>29</v>
      </c>
      <c r="C125" s="55" t="s">
        <v>87</v>
      </c>
      <c r="D125" s="44">
        <v>5.999566100673E12</v>
      </c>
      <c r="E125" s="44">
        <v>250.0</v>
      </c>
      <c r="F125" s="44" t="s">
        <v>24</v>
      </c>
      <c r="G125" s="45">
        <v>600.0</v>
      </c>
      <c r="H125" s="57"/>
      <c r="I125" s="60"/>
      <c r="J125" s="46"/>
      <c r="K125" s="45">
        <f t="shared" si="42"/>
        <v>0</v>
      </c>
      <c r="L125" s="45">
        <f t="shared" si="43"/>
        <v>0</v>
      </c>
      <c r="M125" s="15"/>
      <c r="N125" s="15"/>
      <c r="O125" s="15"/>
    </row>
    <row r="126">
      <c r="A126" s="15"/>
      <c r="B126" s="8" t="s">
        <v>29</v>
      </c>
      <c r="C126" s="61" t="s">
        <v>88</v>
      </c>
      <c r="D126" s="9">
        <v>5.999566100666E12</v>
      </c>
      <c r="E126" s="9">
        <v>200.0</v>
      </c>
      <c r="F126" s="9" t="s">
        <v>24</v>
      </c>
      <c r="G126" s="10">
        <v>1290.0</v>
      </c>
      <c r="H126" s="13"/>
      <c r="I126" s="12"/>
      <c r="J126" s="38"/>
      <c r="K126" s="10">
        <f t="shared" si="42"/>
        <v>0</v>
      </c>
      <c r="L126" s="10">
        <f t="shared" si="43"/>
        <v>0</v>
      </c>
      <c r="M126" s="15"/>
      <c r="N126" s="15"/>
      <c r="O126" s="15"/>
    </row>
    <row r="127">
      <c r="A127" s="6"/>
      <c r="B127" s="18"/>
      <c r="C127" s="19"/>
      <c r="D127" s="20"/>
      <c r="E127" s="20"/>
      <c r="F127" s="20"/>
      <c r="G127" s="21"/>
      <c r="H127" s="20"/>
      <c r="I127" s="21"/>
      <c r="J127" s="21"/>
      <c r="K127" s="21"/>
      <c r="L127" s="21"/>
      <c r="M127" s="6"/>
      <c r="N127" s="6"/>
      <c r="O127" s="6"/>
    </row>
    <row r="128">
      <c r="A128" s="15"/>
      <c r="B128" s="69" t="s">
        <v>89</v>
      </c>
      <c r="C128" s="27"/>
      <c r="D128" s="25" t="s">
        <v>17</v>
      </c>
      <c r="E128" s="26"/>
      <c r="J128" s="27"/>
      <c r="K128" s="28" t="s">
        <v>18</v>
      </c>
      <c r="L128" s="28" t="s">
        <v>19</v>
      </c>
      <c r="M128" s="15"/>
      <c r="N128" s="15"/>
      <c r="O128" s="15"/>
    </row>
    <row r="129">
      <c r="A129" s="15"/>
      <c r="B129" s="32"/>
      <c r="C129" s="34"/>
      <c r="D129" s="31"/>
      <c r="E129" s="32"/>
      <c r="F129" s="33"/>
      <c r="G129" s="33"/>
      <c r="H129" s="33"/>
      <c r="I129" s="33"/>
      <c r="J129" s="34"/>
      <c r="K129" s="35">
        <f t="shared" ref="K129:L129" si="44">SUM(K130:K144)</f>
        <v>0</v>
      </c>
      <c r="L129" s="35">
        <f t="shared" si="44"/>
        <v>0</v>
      </c>
      <c r="M129" s="15"/>
      <c r="N129" s="15"/>
      <c r="O129" s="15"/>
    </row>
    <row r="130">
      <c r="A130" s="15"/>
      <c r="B130" s="36" t="s">
        <v>29</v>
      </c>
      <c r="C130" s="55" t="s">
        <v>77</v>
      </c>
      <c r="D130" s="44">
        <v>5.99956610167E12</v>
      </c>
      <c r="E130" s="45">
        <v>1000.0</v>
      </c>
      <c r="F130" s="44">
        <v>1.0</v>
      </c>
      <c r="G130" s="45">
        <v>22000.0</v>
      </c>
      <c r="H130" s="57"/>
      <c r="I130" s="60"/>
      <c r="J130" s="46"/>
      <c r="K130" s="45">
        <f t="shared" ref="K130:K144" si="45">J130*G130</f>
        <v>0</v>
      </c>
      <c r="L130" s="45">
        <f t="shared" ref="L130:L144" si="46">K130*1.27</f>
        <v>0</v>
      </c>
      <c r="M130" s="15"/>
      <c r="N130" s="15"/>
      <c r="O130" s="15"/>
    </row>
    <row r="131">
      <c r="A131" s="15"/>
      <c r="B131" s="36" t="s">
        <v>29</v>
      </c>
      <c r="C131" s="55" t="s">
        <v>78</v>
      </c>
      <c r="D131" s="44">
        <v>5.999566101687E12</v>
      </c>
      <c r="E131" s="45">
        <v>1000.0</v>
      </c>
      <c r="F131" s="44">
        <v>1.0</v>
      </c>
      <c r="G131" s="45">
        <v>20940.0</v>
      </c>
      <c r="H131" s="57"/>
      <c r="I131" s="60"/>
      <c r="J131" s="46"/>
      <c r="K131" s="45">
        <f t="shared" si="45"/>
        <v>0</v>
      </c>
      <c r="L131" s="45">
        <f t="shared" si="46"/>
        <v>0</v>
      </c>
      <c r="M131" s="15"/>
      <c r="N131" s="15"/>
      <c r="O131" s="15"/>
    </row>
    <row r="132">
      <c r="A132" s="15"/>
      <c r="B132" s="36" t="s">
        <v>29</v>
      </c>
      <c r="C132" s="55" t="s">
        <v>79</v>
      </c>
      <c r="D132" s="44">
        <v>5.999566101694E12</v>
      </c>
      <c r="E132" s="45">
        <v>1000.0</v>
      </c>
      <c r="F132" s="44">
        <v>1.0</v>
      </c>
      <c r="G132" s="45">
        <v>33100.0</v>
      </c>
      <c r="H132" s="57"/>
      <c r="I132" s="60"/>
      <c r="J132" s="46"/>
      <c r="K132" s="45">
        <f t="shared" si="45"/>
        <v>0</v>
      </c>
      <c r="L132" s="45">
        <f t="shared" si="46"/>
        <v>0</v>
      </c>
      <c r="M132" s="15"/>
      <c r="N132" s="15"/>
      <c r="O132" s="15"/>
    </row>
    <row r="133">
      <c r="A133" s="15"/>
      <c r="B133" s="36" t="s">
        <v>29</v>
      </c>
      <c r="C133" s="55" t="s">
        <v>80</v>
      </c>
      <c r="D133" s="44">
        <v>5.9995661017E12</v>
      </c>
      <c r="E133" s="45">
        <v>1000.0</v>
      </c>
      <c r="F133" s="44">
        <v>1.0</v>
      </c>
      <c r="G133" s="45">
        <v>30000.0</v>
      </c>
      <c r="H133" s="57"/>
      <c r="I133" s="60"/>
      <c r="J133" s="46"/>
      <c r="K133" s="45">
        <f t="shared" si="45"/>
        <v>0</v>
      </c>
      <c r="L133" s="45">
        <f t="shared" si="46"/>
        <v>0</v>
      </c>
      <c r="M133" s="15"/>
      <c r="N133" s="15"/>
      <c r="O133" s="15"/>
    </row>
    <row r="134">
      <c r="A134" s="15"/>
      <c r="B134" s="36" t="s">
        <v>29</v>
      </c>
      <c r="C134" s="55" t="s">
        <v>81</v>
      </c>
      <c r="D134" s="44">
        <v>5.999566101717E12</v>
      </c>
      <c r="E134" s="45">
        <v>1000.0</v>
      </c>
      <c r="F134" s="44">
        <v>1.0</v>
      </c>
      <c r="G134" s="45">
        <v>23252.0</v>
      </c>
      <c r="H134" s="57"/>
      <c r="I134" s="60"/>
      <c r="J134" s="46"/>
      <c r="K134" s="45">
        <f t="shared" si="45"/>
        <v>0</v>
      </c>
      <c r="L134" s="45">
        <f t="shared" si="46"/>
        <v>0</v>
      </c>
      <c r="M134" s="15"/>
      <c r="N134" s="15"/>
      <c r="O134" s="15"/>
    </row>
    <row r="135">
      <c r="A135" s="15"/>
      <c r="B135" s="36" t="s">
        <v>29</v>
      </c>
      <c r="C135" s="55" t="s">
        <v>82</v>
      </c>
      <c r="D135" s="44">
        <v>5.999566101724E12</v>
      </c>
      <c r="E135" s="45">
        <v>1000.0</v>
      </c>
      <c r="F135" s="44">
        <v>1.0</v>
      </c>
      <c r="G135" s="45">
        <v>3070.0</v>
      </c>
      <c r="H135" s="57"/>
      <c r="I135" s="60"/>
      <c r="J135" s="46"/>
      <c r="K135" s="45">
        <f t="shared" si="45"/>
        <v>0</v>
      </c>
      <c r="L135" s="45">
        <f t="shared" si="46"/>
        <v>0</v>
      </c>
      <c r="M135" s="15"/>
      <c r="N135" s="15"/>
      <c r="O135" s="15"/>
    </row>
    <row r="136">
      <c r="A136" s="15"/>
      <c r="B136" s="36" t="s">
        <v>29</v>
      </c>
      <c r="C136" s="55" t="s">
        <v>83</v>
      </c>
      <c r="D136" s="44">
        <v>5.999566101731E12</v>
      </c>
      <c r="E136" s="45">
        <v>1000.0</v>
      </c>
      <c r="F136" s="44">
        <v>1.0</v>
      </c>
      <c r="G136" s="45">
        <v>3790.0</v>
      </c>
      <c r="H136" s="57"/>
      <c r="I136" s="60"/>
      <c r="J136" s="46"/>
      <c r="K136" s="45">
        <f t="shared" si="45"/>
        <v>0</v>
      </c>
      <c r="L136" s="45">
        <f t="shared" si="46"/>
        <v>0</v>
      </c>
      <c r="M136" s="15"/>
      <c r="N136" s="15"/>
      <c r="O136" s="15"/>
    </row>
    <row r="137">
      <c r="A137" s="15"/>
      <c r="B137" s="36" t="s">
        <v>29</v>
      </c>
      <c r="C137" s="55" t="s">
        <v>90</v>
      </c>
      <c r="D137" s="44">
        <v>5.999566101748E12</v>
      </c>
      <c r="E137" s="45">
        <v>1000.0</v>
      </c>
      <c r="F137" s="44">
        <v>1.0</v>
      </c>
      <c r="G137" s="45">
        <v>3400.0</v>
      </c>
      <c r="H137" s="57"/>
      <c r="I137" s="60"/>
      <c r="J137" s="46"/>
      <c r="K137" s="45">
        <f t="shared" si="45"/>
        <v>0</v>
      </c>
      <c r="L137" s="45">
        <f t="shared" si="46"/>
        <v>0</v>
      </c>
      <c r="M137" s="15"/>
      <c r="N137" s="15"/>
      <c r="O137" s="15"/>
    </row>
    <row r="138">
      <c r="A138" s="15"/>
      <c r="B138" s="36" t="s">
        <v>29</v>
      </c>
      <c r="C138" s="55" t="s">
        <v>85</v>
      </c>
      <c r="D138" s="44">
        <v>5.999566101755E12</v>
      </c>
      <c r="E138" s="45">
        <v>1000.0</v>
      </c>
      <c r="F138" s="44">
        <v>1.0</v>
      </c>
      <c r="G138" s="45">
        <v>2300.0</v>
      </c>
      <c r="H138" s="57"/>
      <c r="I138" s="60"/>
      <c r="J138" s="46"/>
      <c r="K138" s="45">
        <f t="shared" si="45"/>
        <v>0</v>
      </c>
      <c r="L138" s="45">
        <f t="shared" si="46"/>
        <v>0</v>
      </c>
      <c r="M138" s="15"/>
      <c r="N138" s="15"/>
      <c r="O138" s="15"/>
    </row>
    <row r="139">
      <c r="A139" s="15"/>
      <c r="B139" s="36" t="s">
        <v>29</v>
      </c>
      <c r="C139" s="55" t="s">
        <v>86</v>
      </c>
      <c r="D139" s="44">
        <v>5.999566101762E12</v>
      </c>
      <c r="E139" s="45">
        <v>1000.0</v>
      </c>
      <c r="F139" s="44">
        <v>1.0</v>
      </c>
      <c r="G139" s="45">
        <v>3650.0</v>
      </c>
      <c r="H139" s="57"/>
      <c r="I139" s="60"/>
      <c r="J139" s="46"/>
      <c r="K139" s="45">
        <f t="shared" si="45"/>
        <v>0</v>
      </c>
      <c r="L139" s="45">
        <f t="shared" si="46"/>
        <v>0</v>
      </c>
      <c r="M139" s="15"/>
      <c r="N139" s="15"/>
      <c r="O139" s="15"/>
    </row>
    <row r="140">
      <c r="A140" s="15"/>
      <c r="B140" s="36" t="s">
        <v>29</v>
      </c>
      <c r="C140" s="55" t="s">
        <v>87</v>
      </c>
      <c r="D140" s="44">
        <v>5.999566101809E12</v>
      </c>
      <c r="E140" s="45">
        <v>1000.0</v>
      </c>
      <c r="F140" s="44">
        <v>1.0</v>
      </c>
      <c r="G140" s="45">
        <v>1500.0</v>
      </c>
      <c r="H140" s="57"/>
      <c r="I140" s="60"/>
      <c r="J140" s="46"/>
      <c r="K140" s="45">
        <f t="shared" si="45"/>
        <v>0</v>
      </c>
      <c r="L140" s="45">
        <f t="shared" si="46"/>
        <v>0</v>
      </c>
      <c r="M140" s="15"/>
      <c r="N140" s="15"/>
      <c r="O140" s="15"/>
    </row>
    <row r="141">
      <c r="A141" s="15"/>
      <c r="B141" s="36" t="s">
        <v>29</v>
      </c>
      <c r="C141" s="55" t="s">
        <v>88</v>
      </c>
      <c r="D141" s="44">
        <v>5.999566101779E12</v>
      </c>
      <c r="E141" s="45">
        <v>1000.0</v>
      </c>
      <c r="F141" s="44">
        <v>1.0</v>
      </c>
      <c r="G141" s="45">
        <v>5750.0</v>
      </c>
      <c r="H141" s="57"/>
      <c r="I141" s="60"/>
      <c r="J141" s="46"/>
      <c r="K141" s="45">
        <f t="shared" si="45"/>
        <v>0</v>
      </c>
      <c r="L141" s="45">
        <f t="shared" si="46"/>
        <v>0</v>
      </c>
      <c r="M141" s="15"/>
      <c r="N141" s="15"/>
      <c r="O141" s="15"/>
    </row>
    <row r="142">
      <c r="A142" s="15"/>
      <c r="B142" s="36" t="s">
        <v>29</v>
      </c>
      <c r="C142" s="55" t="s">
        <v>91</v>
      </c>
      <c r="D142" s="44">
        <v>5.999566101786E12</v>
      </c>
      <c r="E142" s="45">
        <v>1000.0</v>
      </c>
      <c r="F142" s="44">
        <v>1.0</v>
      </c>
      <c r="G142" s="45">
        <v>1350.0</v>
      </c>
      <c r="H142" s="57"/>
      <c r="I142" s="60"/>
      <c r="J142" s="46"/>
      <c r="K142" s="45">
        <f t="shared" si="45"/>
        <v>0</v>
      </c>
      <c r="L142" s="45">
        <f t="shared" si="46"/>
        <v>0</v>
      </c>
      <c r="M142" s="15"/>
      <c r="N142" s="15"/>
      <c r="O142" s="15"/>
    </row>
    <row r="143">
      <c r="A143" s="15"/>
      <c r="B143" s="36" t="s">
        <v>29</v>
      </c>
      <c r="C143" s="55" t="s">
        <v>92</v>
      </c>
      <c r="D143" s="44">
        <v>5.999566101793E12</v>
      </c>
      <c r="E143" s="45">
        <v>1000.0</v>
      </c>
      <c r="F143" s="44">
        <v>1.0</v>
      </c>
      <c r="G143" s="45">
        <v>3600.0</v>
      </c>
      <c r="H143" s="57"/>
      <c r="I143" s="60"/>
      <c r="J143" s="46"/>
      <c r="K143" s="45">
        <f t="shared" si="45"/>
        <v>0</v>
      </c>
      <c r="L143" s="45">
        <f t="shared" si="46"/>
        <v>0</v>
      </c>
      <c r="M143" s="15"/>
      <c r="N143" s="15"/>
      <c r="O143" s="15"/>
    </row>
    <row r="144">
      <c r="A144" s="15"/>
      <c r="B144" s="36" t="s">
        <v>29</v>
      </c>
      <c r="C144" s="55" t="s">
        <v>93</v>
      </c>
      <c r="D144" s="44">
        <v>5.999566101816E12</v>
      </c>
      <c r="E144" s="45">
        <v>1000.0</v>
      </c>
      <c r="F144" s="44">
        <v>1.0</v>
      </c>
      <c r="G144" s="45">
        <v>1500.0</v>
      </c>
      <c r="H144" s="57"/>
      <c r="I144" s="60"/>
      <c r="J144" s="46"/>
      <c r="K144" s="45">
        <f t="shared" si="45"/>
        <v>0</v>
      </c>
      <c r="L144" s="45">
        <f t="shared" si="46"/>
        <v>0</v>
      </c>
      <c r="M144" s="15"/>
      <c r="N144" s="15"/>
      <c r="O144" s="15"/>
    </row>
    <row r="145">
      <c r="A145" s="6"/>
      <c r="B145" s="70"/>
      <c r="C145" s="71"/>
      <c r="D145" s="72"/>
      <c r="E145" s="72"/>
      <c r="F145" s="72"/>
      <c r="G145" s="73"/>
      <c r="H145" s="72"/>
      <c r="I145" s="73"/>
      <c r="J145" s="73"/>
      <c r="K145" s="73"/>
      <c r="L145" s="73"/>
      <c r="M145" s="6"/>
      <c r="N145" s="6"/>
      <c r="O145" s="6"/>
    </row>
    <row r="146">
      <c r="A146" s="6"/>
      <c r="B146" s="70"/>
      <c r="C146" s="71"/>
      <c r="D146" s="72"/>
      <c r="E146" s="72"/>
      <c r="F146" s="72"/>
      <c r="G146" s="73"/>
      <c r="H146" s="72"/>
      <c r="I146" s="73"/>
      <c r="J146" s="73"/>
      <c r="K146" s="73"/>
      <c r="L146" s="73"/>
      <c r="M146" s="6"/>
      <c r="N146" s="6"/>
      <c r="O146" s="6"/>
    </row>
    <row r="147">
      <c r="A147" s="6"/>
      <c r="B147" s="70"/>
      <c r="C147" s="71"/>
      <c r="D147" s="72"/>
      <c r="E147" s="72"/>
      <c r="F147" s="72"/>
      <c r="G147" s="73"/>
      <c r="H147" s="72"/>
      <c r="I147" s="73"/>
      <c r="J147" s="73"/>
      <c r="K147" s="73"/>
      <c r="L147" s="73"/>
      <c r="M147" s="6"/>
      <c r="N147" s="6"/>
      <c r="O147" s="6"/>
    </row>
    <row r="148">
      <c r="A148" s="6"/>
      <c r="B148" s="70"/>
      <c r="C148" s="71"/>
      <c r="D148" s="72"/>
      <c r="E148" s="72"/>
      <c r="F148" s="72"/>
      <c r="G148" s="73"/>
      <c r="H148" s="72"/>
      <c r="I148" s="73"/>
      <c r="J148" s="73"/>
      <c r="K148" s="73"/>
      <c r="L148" s="73"/>
      <c r="M148" s="6"/>
      <c r="N148" s="6"/>
      <c r="O148" s="6"/>
    </row>
    <row r="149">
      <c r="A149" s="6"/>
      <c r="B149" s="70"/>
      <c r="C149" s="71"/>
      <c r="D149" s="72"/>
      <c r="E149" s="72"/>
      <c r="F149" s="72"/>
      <c r="G149" s="73"/>
      <c r="H149" s="72"/>
      <c r="I149" s="73"/>
      <c r="J149" s="73"/>
      <c r="K149" s="73"/>
      <c r="L149" s="73"/>
      <c r="M149" s="6"/>
      <c r="N149" s="6"/>
      <c r="O149" s="6"/>
    </row>
    <row r="150">
      <c r="A150" s="6"/>
      <c r="B150" s="70"/>
      <c r="C150" s="71"/>
      <c r="D150" s="72"/>
      <c r="E150" s="72"/>
      <c r="F150" s="72"/>
      <c r="G150" s="73"/>
      <c r="H150" s="72"/>
      <c r="I150" s="73"/>
      <c r="J150" s="73"/>
      <c r="K150" s="73"/>
      <c r="L150" s="73"/>
      <c r="M150" s="6"/>
      <c r="N150" s="6"/>
      <c r="O150" s="6"/>
    </row>
    <row r="151">
      <c r="A151" s="6"/>
      <c r="B151" s="70"/>
      <c r="C151" s="71"/>
      <c r="D151" s="72"/>
      <c r="E151" s="72"/>
      <c r="F151" s="72"/>
      <c r="G151" s="73"/>
      <c r="H151" s="72"/>
      <c r="I151" s="73"/>
      <c r="J151" s="73"/>
      <c r="K151" s="73"/>
      <c r="L151" s="73"/>
      <c r="M151" s="6"/>
      <c r="N151" s="6"/>
      <c r="O151" s="6"/>
    </row>
    <row r="152">
      <c r="A152" s="6"/>
      <c r="B152" s="70"/>
      <c r="C152" s="71"/>
      <c r="D152" s="72"/>
      <c r="E152" s="72"/>
      <c r="F152" s="72"/>
      <c r="G152" s="73"/>
      <c r="H152" s="72"/>
      <c r="I152" s="73"/>
      <c r="J152" s="73"/>
      <c r="K152" s="73"/>
      <c r="L152" s="73"/>
      <c r="M152" s="6"/>
      <c r="N152" s="6"/>
      <c r="O152" s="6"/>
    </row>
    <row r="153">
      <c r="A153" s="6"/>
      <c r="B153" s="70"/>
      <c r="C153" s="71"/>
      <c r="D153" s="72"/>
      <c r="E153" s="72"/>
      <c r="F153" s="72"/>
      <c r="G153" s="73"/>
      <c r="H153" s="72"/>
      <c r="I153" s="73"/>
      <c r="J153" s="73"/>
      <c r="K153" s="73"/>
      <c r="L153" s="73"/>
      <c r="M153" s="6"/>
      <c r="N153" s="6"/>
      <c r="O153" s="6"/>
    </row>
    <row r="154">
      <c r="A154" s="6"/>
      <c r="B154" s="70"/>
      <c r="C154" s="71"/>
      <c r="D154" s="72"/>
      <c r="E154" s="72"/>
      <c r="F154" s="72"/>
      <c r="G154" s="73"/>
      <c r="H154" s="72"/>
      <c r="I154" s="73"/>
      <c r="J154" s="73"/>
      <c r="K154" s="73"/>
      <c r="L154" s="73"/>
      <c r="M154" s="6"/>
      <c r="N154" s="6"/>
      <c r="O154" s="6"/>
    </row>
    <row r="155">
      <c r="A155" s="6"/>
      <c r="B155" s="70"/>
      <c r="C155" s="71"/>
      <c r="D155" s="72"/>
      <c r="E155" s="72"/>
      <c r="F155" s="72"/>
      <c r="G155" s="73"/>
      <c r="H155" s="72"/>
      <c r="I155" s="73"/>
      <c r="J155" s="73"/>
      <c r="K155" s="73"/>
      <c r="L155" s="73"/>
      <c r="M155" s="6"/>
      <c r="N155" s="6"/>
      <c r="O155" s="6"/>
    </row>
    <row r="156">
      <c r="A156" s="6"/>
      <c r="B156" s="70"/>
      <c r="C156" s="71"/>
      <c r="D156" s="72"/>
      <c r="E156" s="72"/>
      <c r="F156" s="72"/>
      <c r="G156" s="73"/>
      <c r="H156" s="72"/>
      <c r="I156" s="73"/>
      <c r="J156" s="73"/>
      <c r="K156" s="73"/>
      <c r="L156" s="73"/>
      <c r="M156" s="6"/>
      <c r="N156" s="6"/>
      <c r="O156" s="6"/>
    </row>
    <row r="157">
      <c r="A157" s="6"/>
      <c r="B157" s="70"/>
      <c r="C157" s="71"/>
      <c r="D157" s="72"/>
      <c r="E157" s="72"/>
      <c r="F157" s="72"/>
      <c r="G157" s="73"/>
      <c r="H157" s="72"/>
      <c r="I157" s="73"/>
      <c r="J157" s="73"/>
      <c r="K157" s="73"/>
      <c r="L157" s="73"/>
      <c r="M157" s="6"/>
      <c r="N157" s="6"/>
      <c r="O157" s="6"/>
    </row>
    <row r="158">
      <c r="A158" s="6"/>
      <c r="B158" s="70"/>
      <c r="C158" s="71"/>
      <c r="D158" s="72"/>
      <c r="E158" s="72"/>
      <c r="F158" s="72"/>
      <c r="G158" s="73"/>
      <c r="H158" s="72"/>
      <c r="I158" s="73"/>
      <c r="J158" s="73"/>
      <c r="K158" s="73"/>
      <c r="L158" s="73"/>
      <c r="M158" s="6"/>
      <c r="N158" s="6"/>
      <c r="O158" s="6"/>
    </row>
    <row r="159">
      <c r="A159" s="6"/>
      <c r="B159" s="70"/>
      <c r="C159" s="71"/>
      <c r="D159" s="72"/>
      <c r="E159" s="72"/>
      <c r="F159" s="72"/>
      <c r="G159" s="73"/>
      <c r="H159" s="72"/>
      <c r="I159" s="73"/>
      <c r="J159" s="73"/>
      <c r="K159" s="73"/>
      <c r="L159" s="73"/>
      <c r="M159" s="6"/>
      <c r="N159" s="6"/>
      <c r="O159" s="6"/>
    </row>
    <row r="160">
      <c r="A160" s="6"/>
      <c r="B160" s="70"/>
      <c r="C160" s="71"/>
      <c r="D160" s="72"/>
      <c r="E160" s="72"/>
      <c r="F160" s="72"/>
      <c r="G160" s="73"/>
      <c r="H160" s="72"/>
      <c r="I160" s="73"/>
      <c r="J160" s="73"/>
      <c r="K160" s="73"/>
      <c r="L160" s="73"/>
      <c r="M160" s="6"/>
      <c r="N160" s="6"/>
      <c r="O160" s="6"/>
    </row>
    <row r="161">
      <c r="A161" s="6"/>
      <c r="B161" s="70"/>
      <c r="C161" s="71"/>
      <c r="D161" s="72"/>
      <c r="E161" s="72"/>
      <c r="F161" s="72"/>
      <c r="G161" s="73"/>
      <c r="H161" s="72"/>
      <c r="I161" s="73"/>
      <c r="J161" s="73"/>
      <c r="K161" s="73"/>
      <c r="L161" s="73"/>
      <c r="M161" s="6"/>
      <c r="N161" s="6"/>
      <c r="O161" s="6"/>
    </row>
    <row r="162">
      <c r="A162" s="6"/>
      <c r="B162" s="70"/>
      <c r="C162" s="71"/>
      <c r="D162" s="72"/>
      <c r="E162" s="72"/>
      <c r="F162" s="72"/>
      <c r="G162" s="73"/>
      <c r="H162" s="72"/>
      <c r="I162" s="73"/>
      <c r="J162" s="73"/>
      <c r="K162" s="73"/>
      <c r="L162" s="73"/>
      <c r="M162" s="6"/>
      <c r="N162" s="6"/>
      <c r="O162" s="6"/>
    </row>
    <row r="163">
      <c r="A163" s="6"/>
      <c r="B163" s="70"/>
      <c r="C163" s="71"/>
      <c r="D163" s="72"/>
      <c r="E163" s="72"/>
      <c r="F163" s="72"/>
      <c r="G163" s="73"/>
      <c r="H163" s="72"/>
      <c r="I163" s="73"/>
      <c r="J163" s="73"/>
      <c r="K163" s="73"/>
      <c r="L163" s="73"/>
      <c r="M163" s="6"/>
      <c r="N163" s="6"/>
      <c r="O163" s="6"/>
    </row>
  </sheetData>
  <mergeCells count="61">
    <mergeCell ref="B113:C114"/>
    <mergeCell ref="B128:C129"/>
    <mergeCell ref="D128:D129"/>
    <mergeCell ref="B101:B102"/>
    <mergeCell ref="C101:C102"/>
    <mergeCell ref="D101:D102"/>
    <mergeCell ref="B107:B108"/>
    <mergeCell ref="C107:C108"/>
    <mergeCell ref="D107:D108"/>
    <mergeCell ref="D113:D114"/>
    <mergeCell ref="E62:J63"/>
    <mergeCell ref="E68:J69"/>
    <mergeCell ref="B56:B57"/>
    <mergeCell ref="C56:C57"/>
    <mergeCell ref="D56:D57"/>
    <mergeCell ref="B62:B63"/>
    <mergeCell ref="C62:C63"/>
    <mergeCell ref="D62:D63"/>
    <mergeCell ref="E56:J57"/>
    <mergeCell ref="B8:B9"/>
    <mergeCell ref="B15:B16"/>
    <mergeCell ref="C15:C16"/>
    <mergeCell ref="D15:D16"/>
    <mergeCell ref="B20:B21"/>
    <mergeCell ref="C20:C21"/>
    <mergeCell ref="D20:D21"/>
    <mergeCell ref="C50:C51"/>
    <mergeCell ref="D50:D51"/>
    <mergeCell ref="E50:J51"/>
    <mergeCell ref="B30:B31"/>
    <mergeCell ref="C30:C31"/>
    <mergeCell ref="D30:D31"/>
    <mergeCell ref="B40:B41"/>
    <mergeCell ref="C40:C41"/>
    <mergeCell ref="D40:D41"/>
    <mergeCell ref="B50:B51"/>
    <mergeCell ref="D90:D91"/>
    <mergeCell ref="E79:J80"/>
    <mergeCell ref="E90:J91"/>
    <mergeCell ref="E101:J102"/>
    <mergeCell ref="E107:J108"/>
    <mergeCell ref="E113:J114"/>
    <mergeCell ref="E128:J129"/>
    <mergeCell ref="B68:B69"/>
    <mergeCell ref="C68:C69"/>
    <mergeCell ref="D68:D69"/>
    <mergeCell ref="B79:B80"/>
    <mergeCell ref="C79:C80"/>
    <mergeCell ref="D79:D80"/>
    <mergeCell ref="B90:C91"/>
    <mergeCell ref="E15:J16"/>
    <mergeCell ref="E20:J21"/>
    <mergeCell ref="E30:J31"/>
    <mergeCell ref="E40:J41"/>
    <mergeCell ref="B4:B5"/>
    <mergeCell ref="C4:C5"/>
    <mergeCell ref="D4:D5"/>
    <mergeCell ref="C8:C9"/>
    <mergeCell ref="D8:D9"/>
    <mergeCell ref="E4:J5"/>
    <mergeCell ref="E8:J9"/>
  </mergeCells>
  <hyperlinks>
    <hyperlink r:id="rId1" ref="C6"/>
    <hyperlink r:id="rId2" ref="C10"/>
    <hyperlink r:id="rId3" ref="C11"/>
    <hyperlink r:id="rId4" ref="C12"/>
    <hyperlink r:id="rId5" ref="C13"/>
    <hyperlink r:id="rId6" ref="C17"/>
    <hyperlink r:id="rId7" ref="C18"/>
    <hyperlink r:id="rId8" ref="C32"/>
    <hyperlink r:id="rId9" ref="C33"/>
    <hyperlink r:id="rId10" ref="C34"/>
    <hyperlink r:id="rId11" ref="C35"/>
    <hyperlink r:id="rId12" ref="C36"/>
    <hyperlink r:id="rId13" ref="C37"/>
    <hyperlink r:id="rId14" ref="C38"/>
    <hyperlink r:id="rId15" ref="C58"/>
    <hyperlink r:id="rId16" ref="C59"/>
    <hyperlink r:id="rId17" ref="C60"/>
    <hyperlink r:id="rId18" ref="C81"/>
    <hyperlink r:id="rId19" ref="C82"/>
    <hyperlink r:id="rId20" ref="C83"/>
    <hyperlink r:id="rId21" ref="C84"/>
    <hyperlink r:id="rId22" ref="C85"/>
    <hyperlink r:id="rId23" ref="C86"/>
    <hyperlink r:id="rId24" ref="C87"/>
    <hyperlink r:id="rId25" ref="C88"/>
  </hyperlinks>
  <drawing r:id="rId26"/>
</worksheet>
</file>